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d.docs.live.net/aa9d7cd4b92c455d/Desktop/Julita alfonso/"/>
    </mc:Choice>
  </mc:AlternateContent>
  <xr:revisionPtr revIDLastSave="119" documentId="8_{7E4AF2F8-E7DD-45A9-83A8-9C50B548138A}" xr6:coauthVersionLast="47" xr6:coauthVersionMax="47" xr10:uidLastSave="{69A05576-1291-4937-9489-F6D8BC4D2CF6}"/>
  <bookViews>
    <workbookView xWindow="-108" yWindow="-108" windowWidth="23256" windowHeight="12456" tabRatio="630" xr2:uid="{00000000-000D-0000-FFFF-FFFF00000000}"/>
  </bookViews>
  <sheets>
    <sheet name="LISTADO DE CANTIDADES" sheetId="46" r:id="rId1"/>
  </sheets>
  <definedNames>
    <definedName name="_xlnm.Print_Area" localSheetId="0">'LISTADO DE CANTIDADES'!$A$1:$G$365</definedName>
    <definedName name="_xlnm.Print_Titles" localSheetId="0">'LISTADO DE CANTIDADES'!$1:$6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7" i="46" l="1"/>
  <c r="D170" i="46" l="1"/>
  <c r="D263" i="46"/>
  <c r="D282" i="46"/>
  <c r="D65" i="46"/>
  <c r="D134" i="46" l="1"/>
  <c r="D70" i="46" l="1"/>
  <c r="D67" i="46"/>
  <c r="D64" i="46"/>
  <c r="D63" i="46"/>
  <c r="D62" i="46"/>
  <c r="D61" i="46"/>
  <c r="D59" i="46"/>
  <c r="D57" i="46"/>
  <c r="D56" i="46"/>
</calcChain>
</file>

<file path=xl/sharedStrings.xml><?xml version="1.0" encoding="utf-8"?>
<sst xmlns="http://schemas.openxmlformats.org/spreadsheetml/2006/main" count="972" uniqueCount="582">
  <si>
    <t>MINISTERIO DE EDUCACIÓN CIENCIA Y TECNOLOGÍA</t>
  </si>
  <si>
    <t>PROYECTO: ESCUELA DE EDUCACIÓN PARVULARIA "JULITA ALFONSO"</t>
  </si>
  <si>
    <t>MUNICIPIO: SAN RAFAEL OBRAJUELO</t>
  </si>
  <si>
    <t>DEPARTAMENTO:  LA PAZ         CÓDIGO:  12034</t>
  </si>
  <si>
    <t>No.</t>
  </si>
  <si>
    <t xml:space="preserve">DESCRIPCIÓN/PARTIDA </t>
  </si>
  <si>
    <t>UNIDAD</t>
  </si>
  <si>
    <t>CANTIDAD</t>
  </si>
  <si>
    <t>PRECIO UNITARIO</t>
  </si>
  <si>
    <t xml:space="preserve"> SUB-TOTAL </t>
  </si>
  <si>
    <t xml:space="preserve"> TOTAL PARTIDA </t>
  </si>
  <si>
    <t>OBRAS PRELIMINARES</t>
  </si>
  <si>
    <t>1.1.1</t>
  </si>
  <si>
    <t>m²</t>
  </si>
  <si>
    <t>Demolición y desalojo de piso de cemento o piso de concreto.</t>
  </si>
  <si>
    <t>1.2.1</t>
  </si>
  <si>
    <t>sg</t>
  </si>
  <si>
    <t>u</t>
  </si>
  <si>
    <t>c/u</t>
  </si>
  <si>
    <t xml:space="preserve">INSTALACIONES HIDRAULICAS </t>
  </si>
  <si>
    <t>Suministro e instalación Tuberías de PVC Ø 8", 125 PSI (Incluye Accesorios, excavación, y compactación de suelo existente)</t>
  </si>
  <si>
    <t>Construcción de caja de conexión de aguas negras de 0.50x0.50x0.60 m, (cotas Internas)con base de concreto, pared de ladrillo de barro p/lazo repelladas y afinadas SC 0.15x0.10 2N°3 GN°2 a cada 0.15 mts, tapadera de concreto E=0.10 mts N°3 a cada 0.15 mtsA.S. Fc= 210 Kg/cm².</t>
  </si>
  <si>
    <t>ml</t>
  </si>
  <si>
    <t xml:space="preserve">Tubería de PVC 4" 125 psi, incluye accesorios para acople y conexiones, excavación, compactación. </t>
  </si>
  <si>
    <t>OBRAS EXTERIORES</t>
  </si>
  <si>
    <t>Suministro e instalación de juegos infantiles para Parvularia de madera, con torre, deslizadores y columpios para un área de 4.80m x 4.80m.</t>
  </si>
  <si>
    <t>DEMOLICIONES Y DESMONTAJES</t>
  </si>
  <si>
    <t>1.1.2</t>
  </si>
  <si>
    <t>1.1.4</t>
  </si>
  <si>
    <t>INTERVENCIÓN EN VEGETACIÓN EXISTENTE</t>
  </si>
  <si>
    <t>Tala y remoción de árboles, incluye: (tala, destronconado, desraizado y permiso de tala).</t>
  </si>
  <si>
    <t xml:space="preserve">REHABILITACIONES </t>
  </si>
  <si>
    <t xml:space="preserve">MÓDULO A - MODULO DE 1 AULAS (AULA 1 ) </t>
  </si>
  <si>
    <t>2.1.1</t>
  </si>
  <si>
    <t>2.2.1</t>
  </si>
  <si>
    <t>CONSTRUCCIONES</t>
  </si>
  <si>
    <t>3.1.2</t>
  </si>
  <si>
    <t>AGUAS LLUVIAS</t>
  </si>
  <si>
    <t>4.1.1</t>
  </si>
  <si>
    <t>4.1.2</t>
  </si>
  <si>
    <t>AGUAS NEGRAS</t>
  </si>
  <si>
    <t>4.2.1</t>
  </si>
  <si>
    <t>Nota: El costo debe incluir la conexión al sistema de agua potable y sistema de alcantarillado. Buen funcionamiento para recepcion de obra.</t>
  </si>
  <si>
    <t>5.1.1</t>
  </si>
  <si>
    <t>Engramado con grama San Agustín (en áreas verdes indicadas)</t>
  </si>
  <si>
    <t>5.1.2</t>
  </si>
  <si>
    <t>MEDIDAS AMBIENTALES Y SOCIALES</t>
  </si>
  <si>
    <t>Medidas Ambientales (ver documento complementario PGAS)</t>
  </si>
  <si>
    <t>s/g</t>
  </si>
  <si>
    <t>Medidas Sociales (Capacitaciones, rótulo, consultas, asambleas, oficina de queja, teléfono, buzones, etc.) (ver documento complementario PGAS)</t>
  </si>
  <si>
    <t>Reubicacion Temporal Adecuaciones</t>
  </si>
  <si>
    <t>Reubicacion Temporal Arrendamiento (incluye pagos de servicios basicos)</t>
  </si>
  <si>
    <t>COSTO DIRECTO</t>
  </si>
  <si>
    <t>SUB TOTAL 1 (COSTO DIRECTO+IMPREVISTO+COSTO INDIRECTO)</t>
  </si>
  <si>
    <t>SUB TOTAL 2 (SUB TOTAL 1 + IVA)</t>
  </si>
  <si>
    <t>COSTO TOTAL</t>
  </si>
  <si>
    <t xml:space="preserve">                             </t>
  </si>
  <si>
    <t xml:space="preserve">          </t>
  </si>
  <si>
    <t>INSTALACIONES HIDRAULICAS</t>
  </si>
  <si>
    <t>S.G.</t>
  </si>
  <si>
    <t>Demolicion de aula 3, incluye todos los desmontajes y desalojos.</t>
  </si>
  <si>
    <t>Demolicion de area de salon de usos multiples, incluye todos los desmontajes y desalojos.</t>
  </si>
  <si>
    <t>Demolición y desalojo de canaleta</t>
  </si>
  <si>
    <t>M3</t>
  </si>
  <si>
    <t>1.1.5</t>
  </si>
  <si>
    <t>1.1.6</t>
  </si>
  <si>
    <t>Demolición de paredes de bloque de concreto, incluye desalojo en area de cocina</t>
  </si>
  <si>
    <t xml:space="preserve">CAMBIO DE CUBIERTA DE TECHO </t>
  </si>
  <si>
    <t>DRENAJES DE AGUAS LLUVIAS</t>
  </si>
  <si>
    <t>Suministro e instalación de bajadas de aguas lluvias con tubería PVC Ø 4", 125 PSI. Sujetados con cinchos de pletina de 1/8"x1", fijados con tornillo goloso de 2"x10 y anclas plásticas. Incluye accesorios.</t>
  </si>
  <si>
    <t xml:space="preserve">ACABADOS </t>
  </si>
  <si>
    <t>Suministro y aplicación de 2 manos de pintura base látex acrílico de la mejor calidad, color a definir según manual MNE, para interiores parte superior, incluye limpieza y preparación de pared con base. Dos manos de acabado uniforme.</t>
  </si>
  <si>
    <t>M²</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</si>
  <si>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</si>
  <si>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</si>
  <si>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 xml:space="preserve">VENTANAS </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</si>
  <si>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</si>
  <si>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 xml:space="preserve">PISOS </t>
  </si>
  <si>
    <t>Suministro e instalación de piso tipo porcelanato de alto tráfico de 60x60 cm color ivory. pegamento especial para porcelanato.</t>
  </si>
  <si>
    <t>Suministro e instalación de Zócalo de porcelanato de h=7.5cm. color IVORY pegamento especial para porcelanato.</t>
  </si>
  <si>
    <t>SISTEMAS ELÉCTRICOS E ILUMINACIÓN</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</si>
  <si>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</si>
  <si>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</si>
  <si>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</si>
  <si>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</si>
  <si>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</si>
  <si>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luminaria de emergencia led de 2x3 w, luz de día, para montaje superficial en pared. incluye caja octogonal tipo pesada ul, cableado y canalización con tubería emt y sus accesorios.</t>
  </si>
  <si>
    <t xml:space="preserve">PUERTAS </t>
  </si>
  <si>
    <t>DESMONTAJES</t>
  </si>
  <si>
    <t>Desmontaje de puertas metálicas existentes, eliminar pines, resane de hueco de donde se eliminó el pin</t>
  </si>
  <si>
    <t>Desmontaje de ventanas y defensa metálica existente</t>
  </si>
  <si>
    <t>Desmontaje y desalojo de instalaciones eléctricas</t>
  </si>
  <si>
    <t xml:space="preserve">PIZARRA </t>
  </si>
  <si>
    <t>Pizarra según especificaciones técnicas. Incluye desmontaje de pizarra y desalojo existente.</t>
  </si>
  <si>
    <t>suministro e instalación de tablero eléctrico de distribución  de 8 espacios (st-te) 120/240v, 4 hilos, 125amp. monofásico de empotrar con sus  ramales térmicos  incluye: protecciones térmicas para  circuitos ramales.</t>
  </si>
  <si>
    <t>luminaria tipo apliqué ovalado (tortuga) con bombillo led de 12w, luz de día, con acabado blanco, para montaje superficial en pasillos y sanitarios. incluye caja octogonal tipo pesada ul, cableado y canalizacion con tuberia emt con sus accesorios.</t>
  </si>
  <si>
    <t>luminaria tipo wall pack (wp) led de 26w a 30w, luz de dia, para montaje superficial en paredes exteriores. incluye caja octogonal tipo pesada ul, cableado y canalizacion con tuberia rigida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</si>
  <si>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</si>
  <si>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</si>
  <si>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C/U</t>
  </si>
  <si>
    <t>Desmontaje y desalojo de Cielo Falso</t>
  </si>
  <si>
    <t xml:space="preserve">MÓDULO C - MODULO DE 2 AULAS (AULAS 2-3 )Y ADMINISTRACIÓN </t>
  </si>
  <si>
    <t>MÓDULO A - S.S.1</t>
  </si>
  <si>
    <t>OBRA PRELIMINARES</t>
  </si>
  <si>
    <t>Limpieza (chapeo)</t>
  </si>
  <si>
    <t>Trazo</t>
  </si>
  <si>
    <t>TERRACERÍA</t>
  </si>
  <si>
    <t/>
  </si>
  <si>
    <t>Excavación a mano hasta 1.50m (material duro), se utilizara maquinaria cuando se requiera</t>
  </si>
  <si>
    <t>M³</t>
  </si>
  <si>
    <t>Relleno compactado Suelo-Cemento. 20:1 (c/mat. selecto)</t>
  </si>
  <si>
    <t>Relleno compactado con material selecto</t>
  </si>
  <si>
    <t>Desalojo de material sobrante, acarreo interno</t>
  </si>
  <si>
    <t>CONCRETO ESTRUCTURAL</t>
  </si>
  <si>
    <t>Solera de fundación SF-1 (45X25 cms) 4#4+2#3 EST#2@0.15 f'c=210 Kg/cm²</t>
  </si>
  <si>
    <t>ALBAÑILERIA</t>
  </si>
  <si>
    <t>Pared de Bloque de Concreto 15X20X40 CM. RV N°4@0.40M, RH N°2@0.40. Incluye solera intermedia, solera de coronamiento, esquineros y repisa de ventanas. Según detalle.</t>
  </si>
  <si>
    <t>M2</t>
  </si>
  <si>
    <t>M</t>
  </si>
  <si>
    <t>ACABADOS</t>
  </si>
  <si>
    <t>Suministro y aplicación de RAP, repello de superficies verticales hasta E=0.02 M= 1:4, usando cemento de albañilería ASTM  C-91 y arena de rio colada; afinado en superficies verticales mortero 1:1 con cemento para albañilería ASTM C-91 y arena de río colada; pintura de agua acrílica de primera calidad, acabado mate, incluye limpieza y preparación de paredes con base. Dos manos acabado uniforme aplicada arriba de altura de repisa; pintura de aceite de primera calidad, acabado de alto brillo, Incluye limpieza y preparación de paredes. Dos manos de acabado uniforme aplicada abajo de altura de repisa.</t>
  </si>
  <si>
    <t>Enchape de azulejos. Piezas cerámicas esmaltada brillante, resistente a la humedad, abrasión y rayado de 20x30 cm color blanco con adhesivo especial para cerámica NORMA ANSI 118.4 de la mejor calidad. Y porcelana sin arena, alta resistencia al desgaste NORMA ANSI 118.6 color blanco.h=1.80 m</t>
  </si>
  <si>
    <t>Suministro e Instalación de piso tipo porcelanato de alto tráfico de 40x40 cm color ivory. Pegamento especial para porcelanato.</t>
  </si>
  <si>
    <t>Zócalo de PVC, incluye perfil base tipo PRO-SSCOPF10065 y tapa de curva PRO-SSCO100 o similar, anclado a piso</t>
  </si>
  <si>
    <t>PUERTAS Y VENTANAS</t>
  </si>
  <si>
    <t>U</t>
  </si>
  <si>
    <t>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t>
  </si>
  <si>
    <t>ARTEFACTOS SANITARIOS</t>
  </si>
  <si>
    <t>Suministro e instalación de Inodoro infantil, porcelana vitrificada. válvula de control y tubo de abasto flexible. medidas antropométricas para niños de Parvularia. taza: redonda, dimensiones generales: ancho:304 x largo:584 x alto:604 mm tipo de descarga y consumo: single flush 4.8 lpf, capacidad de evacuación: 250gr. Incluye asiento y accesorios.</t>
  </si>
  <si>
    <t>Suministro e instalacion de tapon resumidero</t>
  </si>
  <si>
    <t>Barras de acero inoxidable de 18 y 36"x1¼" para apoyo de personas con discapacidad</t>
  </si>
  <si>
    <t>MOBILIARIO Y EQUIPAMIENTO</t>
  </si>
  <si>
    <t>Depósito para  desechos</t>
  </si>
  <si>
    <t>Dispensador de alcohol gel</t>
  </si>
  <si>
    <t>Dispensador de pared de jabón líquido</t>
  </si>
  <si>
    <t>Suministro e instalación de dispensador para papel higiénico</t>
  </si>
  <si>
    <t>Mueble para lavamanos con Ovalin para parvularia, según especificaciones técnicas</t>
  </si>
  <si>
    <t>INSTALACIONES ELECTRICAS</t>
  </si>
  <si>
    <t>LUMINARIA TIPO APLIQUÉ OVALADO(TORTUGA) con bombillo led de 12w, luz de día, con acabado blanco, para montaje superficial en pasillos y sanitarios. incluye caja octogonal tipo pesada UL, cableado y canalización con tuberia EMT con sus accesorios en techo y empotradas en pared las canalizaciones correspondientes, con resanes afinados</t>
  </si>
  <si>
    <t>MÓDULO B - COCINA, BODEGA Y COMEDOR</t>
  </si>
  <si>
    <t>TERRACERIA</t>
  </si>
  <si>
    <t>Excavación a mano en fundaciones</t>
  </si>
  <si>
    <t>m³</t>
  </si>
  <si>
    <t>Relleno compactado con Suelo-Cemento en fundaciones</t>
  </si>
  <si>
    <t>Excavación en Pisos</t>
  </si>
  <si>
    <t>Relleno Compactado con Suelo-Cemento 20:1 en Pisos</t>
  </si>
  <si>
    <t>OBRAS DE CONSTRUCCIÓN</t>
  </si>
  <si>
    <t>Solera de fundación, 45x25 cms de f'c=210 kg/cm², acero longitudinal 4#4, estribo #2@15 cms.</t>
  </si>
  <si>
    <t xml:space="preserve">Piso de concreto de f'c=180 kg/cm² de t=0.07 m, refuerzo electromalla 6"x6", calibre 9/9. </t>
  </si>
  <si>
    <t>Pared de Bloque de Concreto 15X20X40 CM. RV N°4@0.40M, RH N°2@0.40. Incluye solera intermedia, solera de coronamiento y esquineros. Según detalle.</t>
  </si>
  <si>
    <t>Losa de concreto con refuerzo #3@ 15cm en ambos sentidos, enchape de azulejo color blanco de 20x20 cm para losa.</t>
  </si>
  <si>
    <t xml:space="preserve">CUBIERTAS Y PROTECCIONES </t>
  </si>
  <si>
    <t>m</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</si>
  <si>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</si>
  <si>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Suministro e instalación de cortina metálica enrollable.</t>
  </si>
  <si>
    <t>Repello de superficies verticales hasta e=2 cm, con mezcla prefabricada para repellos. Incluye limpieza, remoción de pintura y escarificado de paredes existentes.</t>
  </si>
  <si>
    <t>Afinado en superficies verticales hasta E=2mm.</t>
  </si>
  <si>
    <t>Repello, afinado y pintado de columna</t>
  </si>
  <si>
    <t>Mueble de cocina doble puerta bajo lavatrastos, dos puertas contiguas y entrepanos de plywood. Laminado tipo wilsonart o similar color a definir con tapacanto de 2mm, haladeras de barra, cierre suave. Segun planos.</t>
  </si>
  <si>
    <t>Mueble aereo de doble puerta y entrepanos de plywood. Laminado tipo wilsonart o similar color a definir con tapacanto de 2mm, haladeras de barra, cierre suave. Segun planos.</t>
  </si>
  <si>
    <t>Mueble gabinete de cocineta (4 gavetas). L=0.60m, de plywood. Laminado tipo wilsonart o similar color a definir con tapacanto de 2mm, haladeras de barra, cierre suave. Segun planos.</t>
  </si>
  <si>
    <t>Suministro e instalacion de piso tipo porcelanato de alto tráfico de 60x60cm color ivory. Pegamento especial para porcelanato.</t>
  </si>
  <si>
    <t>Suministro e instalación de Zócalo de porcelanato de h=7.5cm. color IVORY. Pegamento especial para porcelanato.</t>
  </si>
  <si>
    <t>Suministro e instalación de bajadas de aguas lluvias con tubería PVC Ø 4", 125 PSI. Sujetados con cinchos de pletina de 1/8"x1", fijados con tornillo goloso de 2"x10 y anclas plásticas. Incluye tubería subterránea a cajas de aguas lluvias en cancha y patio. Incluye accesorios.</t>
  </si>
  <si>
    <t>Interceptor de grasa con canastilla para sedimentos sólidos de 45 L/min y 18 kg de capacidad. Conexión para tubo de 2" para roscar. Puede colocarse de manera expuesta o soterrada.</t>
  </si>
  <si>
    <t>Tubo de PVC de 2" de 100 PSI para aguas grises, incluye accesorios, excavacion, relleno y compactación</t>
  </si>
  <si>
    <t>Tubo de PVC de 3/4" de 250 PSI para agua potable, incluye accesorios,   excavacion, relleno y compactación</t>
  </si>
  <si>
    <t>ARTEFACTOS  Y ACCESORIOS</t>
  </si>
  <si>
    <t xml:space="preserve">Suministro e instalación de fregadero de empotrar de 2 pocetas en acero inoxidable, incluye 2 grifos cuello de ganso de 15'' y accesorios de instalación. </t>
  </si>
  <si>
    <t>Campana de extracción: Suministro e instalación de campana, en lámina de acero inoxidable de 1.20 mm de espesor, con sistema doble de filtros en acero inoxidable de 50 mm de espesor, dimensiones 1.50 m de largo, 1.00 m de ancho y 0.60 m de profundidad.</t>
  </si>
  <si>
    <t>Suministro e instalación de ductos 30x30 cm, de lámina de acero inoxidable, soldado con soldadura autógena y/o hermética incluye sombrero chino</t>
  </si>
  <si>
    <t>Tensor de 0.25x0.25m; ref 4#4+Est#3@0.15m; f'c=210 Kg/cm2</t>
  </si>
  <si>
    <t>Zapata de 1.60x1.80x0.30 m; ref #4@0.15 m A.S. 1L; f'c=210Kgf/cm2</t>
  </si>
  <si>
    <t>Columna de 0.30x0.40m;  ref 4#5 + 4#6 + 2 est#3@0.15m; f'c=210kg/cm2; incluye encofrad</t>
  </si>
  <si>
    <t>Relleno compactado con material limo-arenoso en fundaciones</t>
  </si>
  <si>
    <t>suministro e instalación de tablero eléctrico de distribución  de 16 espacios (st-an1) 120/240v, 4 hilos, 125amp. monofásico de empotrar con sus  ramales térmicos  incluye: protecciones térmicas para  circuitos ramales.</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</si>
  <si>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</si>
  <si>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luminaria tipo receptáculo de baquelita color blanco con bombillo led de 12w, luz de día, para montaje superficial. incluye caja octogonal tipo pesada ul, cableado y canalizacion con tuberia emt y sus accesorios.</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</si>
  <si>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</si>
  <si>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trifilar 50a/240v, configuración nema 14-50r, 4 hilos, 50 amp, 240 v, de nylon extrafuerte, resistente al alto impacto, caja cuadrada de 4"x4", de hierro galvanizado tipo pesada ul, con su alambrado y canalización con sus accesorios.</t>
  </si>
  <si>
    <t>extractor de 1,295 cfm, 0.85" ca, 1/2 hp, 120-1-60</t>
  </si>
  <si>
    <t>Suministro e instalación de mobiliario para aulas de parvularia, según detalles y planos adjuntos en "Mobiliario para Primera Infancia" y "Especificaciones tecnicas de Especialidades" Incluye:
- 6 Percheros de pared con repisa.
- 9 Graderios modulares para nicho bajo.
- 9 Mueble de almacenamiento para nicho bajo.
- 3 Mueble tipo librera para nicho con escritorio abatible.
- 3 Mueble tipo librera para nicho alto.
- 3 Dispensador de alcohol gel.</t>
  </si>
  <si>
    <t>Pared de bloque de concreto de (0.15X0.20X0.40)m refuerzo vertical n°4@0.40m refuerzo horizontal n°2@0.40m G40. Se considera concreto 180 kg/cm2 para llenado de bastones y mortero 125 kg/cm2 para pegado de bloques; según detalle y especificaciones.</t>
  </si>
  <si>
    <t>Relleno compactado Suelo-Cemento. 20:1 (C/MAT.SELECTO).</t>
  </si>
  <si>
    <t>INSTALACIONES DE AGUAS LLUVIAS</t>
  </si>
  <si>
    <t>Bajada de  A.LL. P.V.C. 4" 100PSI C/ACCESORIOS</t>
  </si>
  <si>
    <t>Zapata 1.30x1.30x0.40; refuerzo #4 @0.15 m a.s., f'c=210 kg/cm2.</t>
  </si>
  <si>
    <t>Pedestal, (0.60x0.6x0.8) Ref. 4#7 + 4#8, Est, #3 @ 0.10 + grapas de varilla #7, Concreto F´C=210 Kg/cm2</t>
  </si>
  <si>
    <t>Tensor de 0.30x0.30 m; ref 4#5+Est#3@0.12m; f'c=210Kg/cm2</t>
  </si>
  <si>
    <t>OBRA METALICA, ESTRUCTURA Y CUBIERTA DE TECHO</t>
  </si>
  <si>
    <t xml:space="preserve">Placa metálica sobre pedestales de 0.50x0.50 m, e=3/4", Incluye 4 pernos, tuercas 3/4", arandelas planas y de presión. </t>
  </si>
  <si>
    <t xml:space="preserve">Atizadores de lámina de Ho 0.08x0.10x3/8" (4 en base de cada columna) Inc soldadura a estructura metálica. </t>
  </si>
  <si>
    <t>Tensores varilla de 5/8"</t>
  </si>
  <si>
    <t>Columna metálica tipo CM-1 de tubo estructural redondo de 8" cedula 40,pintado con dos manos de pintura anticorrosiva y dos manos de esmalte industrial aplicado a soplete. ( Anclajes, placa de conexión, tapones, según detalles e indicaciones en planos)</t>
  </si>
  <si>
    <t xml:space="preserve">Estructura en marco Metálico VM1, caño negro liviano ø 2" con selosia caño negro ø 1" @ 60°, pintado con dos manos de pintura anticorrosiva y dos manos de esmalte idustrial aplicado a soplete. </t>
  </si>
  <si>
    <t xml:space="preserve">Estructura en marco Metálico VM2, caño negro liviano ø 2" con selosia caño negro ø 1" @ 60°, pintado con dos manos de pintura anticorrosiva y dos manos de esmalte idustrial aplicado a soplete. </t>
  </si>
  <si>
    <t>Viga Metálica, de polin C encajuelado estructural, chapa 16  de 6"x4", pintado con dos manos de pintura anticorrosiva y dos manos de esmalte industrial aplicado a soplete. Inc. conexiones y apoyos según detalles e indicaciones en planos.</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</si>
  <si>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</si>
  <si>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suministro e instalación de interruptor sencillo de 2 polos 240v, tipo palanca y carcasa termoplástica resistente al alto impacto, color marfil, placa intemperie, contacto a  tierra, caja rectangular  tipo conduit, con su alambrado y tuberia emt y sus accesorios.</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</si>
  <si>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</si>
  <si>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Forro lateral con lamina Aluzinc</t>
  </si>
  <si>
    <t>SEÑALIZACIÓN</t>
  </si>
  <si>
    <t>Suministro e instalacion de señaletica</t>
  </si>
  <si>
    <t>Suministro e instalacion de extintor ABC, 20lbrs.</t>
  </si>
  <si>
    <t>Suminstro e instalación de extintor tipo K, 6 lts. (1.6 gal)</t>
  </si>
  <si>
    <t>ÁREA RECREATIVA</t>
  </si>
  <si>
    <t>Base de suelo cemento 20:1, espesor 0.10 cm incluye todos los materiales. Suministro e instalacion de piso de concreto 180 kg/cm2, Electromalla 6x6 CAL 9/9, E=7.50 cm. Todos los accesos y caminos internos del centro escolar tendran que ser accesibles para personas con discapacidad de movilidad, de acuerdo a la norma tecnica salvadoreña de accesibilidad al medio fisico urbanismo y arquitectura.</t>
  </si>
  <si>
    <t>CONEXIONES ENTRE PASILLO</t>
  </si>
  <si>
    <t xml:space="preserve">*Las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
  </si>
  <si>
    <t>AREAS VERDES</t>
  </si>
  <si>
    <t>TAPIALES DEL C.E</t>
  </si>
  <si>
    <t>Reparación, limpiado y pintura del tapial perimetral oeste y este</t>
  </si>
  <si>
    <t xml:space="preserve">TAPIAL CON TUBO ESTRUCTURAL EN FACHADA QUE INCLUYE:                        -excavacion y construcciones de fundaciones. Construccion de columnas.                                                        -Construcion de pared de block de concreto de 20X20X40 cm, repellado, afinado y pintado.                                                                                             -Suministro e intalacion de verja a base de tubo cuadro de 2"x2" y tubo rectangular de 2"x1", chapa 14 de acuerdo a planos y especificaciones tecnicas.                                                    </t>
  </si>
  <si>
    <t>Suministro y aplicación de pintura esmalte de la mejor calidad, colindate norte</t>
  </si>
  <si>
    <t xml:space="preserve">suministro y mano de obra para la construccion de pared de bloque en fachada, incluye excavacion, soleras de fundacion, intermedias y de coronamiento. </t>
  </si>
  <si>
    <t>suministro e instalación de sub tablero de 42 circuitos, monofásico, 4 hilos, 120/240 voltios, barras de 225 amperios, main de 150a/2p. general electric. incluye interruptores térmicos y barra de puesta a tierra del neutro.</t>
  </si>
  <si>
    <t>alimentador eléctrico secundario subterráneo desde medidor eléctrico hasta tablero general (tg) en dirección, con 3 thhn no. 2 awg+ 1 thhn no. 4 awg en pvc de ø2", incluye canalización con emt en tramo superficial.</t>
  </si>
  <si>
    <t>alimentador eléctrico secundario subterráneo desde tablero general (tg) hasta subtablero st-m1 en módulo 1, con 3 thhn no. 6 awg+ 1 thhn no. 8 awg en pvc de ø1-1/2", incluye canalización con emt en tramo superficial.</t>
  </si>
  <si>
    <t>alimentador eléctrico secundario subterráneo desde tablero general (tg) hasta subtablero st-coc en módulo de cocina, con 3 thhn no. 6 awg+ 1 thhn no. 8 awg en pvc de ø1-1/2", incluye canalización con emt en tramo superficial.</t>
  </si>
  <si>
    <t>suministro e instalación de red de tierra para tablero general (tg) con soldadura termoweld y cable thhn # 1/0 hasta alcanzar 2Ω de resistencia.</t>
  </si>
  <si>
    <t>luminaria solar led superficial con sensor de movimiento, de 800 lúmenes (mínimo), luz de dia, para iluminación de áreas exteriores.</t>
  </si>
  <si>
    <t>pulsador para timbre din don con placa para intemperie, montado en caja rectangular galvanizada pesada ul. incluye canalización y alambrado hasta la administración. ubicado al exterior del acceso peatonal.</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</si>
  <si>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</si>
  <si>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</si>
  <si>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hasta administración. ubicado en los puntos indicados en el plano.</t>
  </si>
  <si>
    <t>INSTALACIONES ELÉCTRICAS EXTERIORES.</t>
  </si>
  <si>
    <t>SISTEMA DE ALARMA CONTRA INCENDIO</t>
  </si>
  <si>
    <t>panel de alarma (dscc585 o similar) para sistema contra incendio. incluye programación de panel principal de alarma contra incendios en caso de activación y sus dispositivos: estación manual y señal audible y visible.</t>
  </si>
  <si>
    <t>estación manual direccionable para activación de alarma contra incendio de acuerdo a especificación técnica.</t>
  </si>
  <si>
    <t>suministro e instalación de sirena direccionable con luz estroboscópica, para emitir señal audible y visible.</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</si>
  <si>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</si>
  <si>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sensor o detector de humo, alimentados con una batería de 9 voltios, 85, decibeles ul 217 first alert o similar con sirena audible y botón de silencio.</t>
  </si>
  <si>
    <t>SISTEMA DE DATOS INALÁMBRICOS (WiFi)</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</si>
  <si>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</si>
  <si>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router inalámbrico de amplia cobertura y gran capacidad de manejo de datos, mínimo de 300 gb. incluye caja de salida y puesta en marcha.</t>
  </si>
  <si>
    <t>equipo de recepción de internet. incluye: bandeja, router, ups, y todo lo necesario para la puesta en marcha del sistema.</t>
  </si>
  <si>
    <t>PISO SUM , de concreto simple 
fc=210 Kg/cm², e=0.07m, con malla 6/6 (tipo
estructomalla), sobre base de suelo cemento
20/1 de 15cms</t>
  </si>
  <si>
    <t>2.1.1.1</t>
  </si>
  <si>
    <t>2.1.1.2</t>
  </si>
  <si>
    <t>2.1.2</t>
  </si>
  <si>
    <t>2.1.2.1</t>
  </si>
  <si>
    <t>2.1.3</t>
  </si>
  <si>
    <t>2.1.3.1</t>
  </si>
  <si>
    <t>2.1.3.2</t>
  </si>
  <si>
    <t>2.1.3.3</t>
  </si>
  <si>
    <t>2.1.3.4</t>
  </si>
  <si>
    <t>Limpieza de paredes existente</t>
  </si>
  <si>
    <t>2.1.4</t>
  </si>
  <si>
    <t>2.1.4.1</t>
  </si>
  <si>
    <t>2.1.5</t>
  </si>
  <si>
    <t>2.1.5.1</t>
  </si>
  <si>
    <t>2.1.5.2</t>
  </si>
  <si>
    <t>2.1.6</t>
  </si>
  <si>
    <t>2.1.6.1</t>
  </si>
  <si>
    <t>2.1.6.2</t>
  </si>
  <si>
    <t>2.1.6.3</t>
  </si>
  <si>
    <t>2.1.6.4</t>
  </si>
  <si>
    <t>2.1.6.5</t>
  </si>
  <si>
    <t>2.1.6.6</t>
  </si>
  <si>
    <t>2.1.6.7</t>
  </si>
  <si>
    <t>2.1.6.8</t>
  </si>
  <si>
    <t>2.1.6.9</t>
  </si>
  <si>
    <t>2.1.6.10</t>
  </si>
  <si>
    <t>2.1.7</t>
  </si>
  <si>
    <t>2.1.8</t>
  </si>
  <si>
    <t>2.1.9</t>
  </si>
  <si>
    <t>2.1.7.1</t>
  </si>
  <si>
    <t>2.1.8.1</t>
  </si>
  <si>
    <t>2.1.8.2</t>
  </si>
  <si>
    <t>2.1.8.3</t>
  </si>
  <si>
    <t>2.1.8.4</t>
  </si>
  <si>
    <t>2.1.9.1</t>
  </si>
  <si>
    <t>2.2.1.1</t>
  </si>
  <si>
    <t>2.2.1.2</t>
  </si>
  <si>
    <t>2.2.2</t>
  </si>
  <si>
    <t>2.2.3</t>
  </si>
  <si>
    <t>2.2.4</t>
  </si>
  <si>
    <t>2.2.5</t>
  </si>
  <si>
    <t>2.2.6</t>
  </si>
  <si>
    <t>2.2.7</t>
  </si>
  <si>
    <t>2.2.8</t>
  </si>
  <si>
    <t>2.2.9</t>
  </si>
  <si>
    <t>2.2.2.1</t>
  </si>
  <si>
    <t>2.2.3.1</t>
  </si>
  <si>
    <t xml:space="preserve">Limpieza de paredes existente </t>
  </si>
  <si>
    <t>2.2.3.2</t>
  </si>
  <si>
    <t>2.2.3.3</t>
  </si>
  <si>
    <t>2.2.3.4</t>
  </si>
  <si>
    <t>2.2.3.5</t>
  </si>
  <si>
    <t>2.2.4.1</t>
  </si>
  <si>
    <t>2.2.5.1</t>
  </si>
  <si>
    <t>2.2.5.2</t>
  </si>
  <si>
    <t>2.2.6.1</t>
  </si>
  <si>
    <t>2.2.6.2</t>
  </si>
  <si>
    <t>2.2.6.3</t>
  </si>
  <si>
    <t>2.2.6.4</t>
  </si>
  <si>
    <t>2.2.6.5</t>
  </si>
  <si>
    <t>2.2.6.6</t>
  </si>
  <si>
    <t>2.2.6.7</t>
  </si>
  <si>
    <t>2.2.6.8</t>
  </si>
  <si>
    <t>2.2.6.9</t>
  </si>
  <si>
    <t>2.2.6.10</t>
  </si>
  <si>
    <t>2.2.7.1</t>
  </si>
  <si>
    <t>2.2.7.2</t>
  </si>
  <si>
    <t>2.2.8.1</t>
  </si>
  <si>
    <t>2.2.8.2</t>
  </si>
  <si>
    <t>2.2.8.3</t>
  </si>
  <si>
    <t>2.2.8.4</t>
  </si>
  <si>
    <t>2.2.9.1</t>
  </si>
  <si>
    <t>2.2.9.2</t>
  </si>
  <si>
    <t>3.1.1</t>
  </si>
  <si>
    <t>3.1.3</t>
  </si>
  <si>
    <t>3.1.4</t>
  </si>
  <si>
    <t>3.1.5</t>
  </si>
  <si>
    <t>3.1.6</t>
  </si>
  <si>
    <t>3.1.7</t>
  </si>
  <si>
    <t>3.1.8</t>
  </si>
  <si>
    <t>3.1.9</t>
  </si>
  <si>
    <t>3.2.1</t>
  </si>
  <si>
    <t>3.2.2</t>
  </si>
  <si>
    <t>3.2.3</t>
  </si>
  <si>
    <t>3.2.4</t>
  </si>
  <si>
    <t>3.2.5</t>
  </si>
  <si>
    <t>3.2.6</t>
  </si>
  <si>
    <t>3.2.7</t>
  </si>
  <si>
    <t>3.2.8</t>
  </si>
  <si>
    <t>3.2.9</t>
  </si>
  <si>
    <t>3.2.10</t>
  </si>
  <si>
    <t>3.3.1</t>
  </si>
  <si>
    <t>3.3.2</t>
  </si>
  <si>
    <t>3.3.3</t>
  </si>
  <si>
    <t>3.3.4</t>
  </si>
  <si>
    <t>3.3.5</t>
  </si>
  <si>
    <t>3.3.6</t>
  </si>
  <si>
    <t>3.3.7</t>
  </si>
  <si>
    <t>3.3.8</t>
  </si>
  <si>
    <t>3.3.9</t>
  </si>
  <si>
    <t xml:space="preserve">CONSTRUCIÓN DE SALON DE USOS MULTIPLES                </t>
  </si>
  <si>
    <t>3.4.1</t>
  </si>
  <si>
    <t>3.4.2</t>
  </si>
  <si>
    <t>3.4.3</t>
  </si>
  <si>
    <t>3.4.4</t>
  </si>
  <si>
    <t>3.4.5</t>
  </si>
  <si>
    <t>3.4.6</t>
  </si>
  <si>
    <t>3.4.7</t>
  </si>
  <si>
    <t>3.1.1.1</t>
  </si>
  <si>
    <t>3.1.1.2</t>
  </si>
  <si>
    <t>3.1.2.1</t>
  </si>
  <si>
    <t>3.1.2.2</t>
  </si>
  <si>
    <t>3.1.2.3</t>
  </si>
  <si>
    <t>3.1.2.4</t>
  </si>
  <si>
    <t>3.1.3.1</t>
  </si>
  <si>
    <t>3.1.4.1</t>
  </si>
  <si>
    <t>3.1.5.1</t>
  </si>
  <si>
    <t>3.1.5.2</t>
  </si>
  <si>
    <t>3.1.5.3</t>
  </si>
  <si>
    <t>3.1.5.4</t>
  </si>
  <si>
    <t>3.1.6.1</t>
  </si>
  <si>
    <t>3.1.6.2</t>
  </si>
  <si>
    <t>3.1.7.1</t>
  </si>
  <si>
    <t>3.1.7.3</t>
  </si>
  <si>
    <t>3.1.7.4</t>
  </si>
  <si>
    <t>3.1.8.1</t>
  </si>
  <si>
    <t>3.1.8.2</t>
  </si>
  <si>
    <t>3.1.8.3</t>
  </si>
  <si>
    <t>3.1.8.4</t>
  </si>
  <si>
    <t>3.1.8.5</t>
  </si>
  <si>
    <t>3.1.10.2</t>
  </si>
  <si>
    <t>3.2.1.1</t>
  </si>
  <si>
    <t>3.2.1.2</t>
  </si>
  <si>
    <t>3.2.2.1</t>
  </si>
  <si>
    <t>3.2.2.2</t>
  </si>
  <si>
    <t>3.2.2.3</t>
  </si>
  <si>
    <t>3.2.2.4</t>
  </si>
  <si>
    <t>3.2.2.5</t>
  </si>
  <si>
    <t>3.2.2.6</t>
  </si>
  <si>
    <t>3.2.3.1</t>
  </si>
  <si>
    <t>3.2.3.2</t>
  </si>
  <si>
    <t>3.2.3.3</t>
  </si>
  <si>
    <t>3.2.3.4</t>
  </si>
  <si>
    <t>3.2.3.5</t>
  </si>
  <si>
    <t>3.2.3.6</t>
  </si>
  <si>
    <t>3.2.3.7</t>
  </si>
  <si>
    <t>3.2.4.1</t>
  </si>
  <si>
    <t>3.2.4.2</t>
  </si>
  <si>
    <t>3.2.5.1</t>
  </si>
  <si>
    <t>3.2.5.2</t>
  </si>
  <si>
    <t>3.2.5.3</t>
  </si>
  <si>
    <t>3.2.6.1</t>
  </si>
  <si>
    <t>3.2.6.2</t>
  </si>
  <si>
    <t>3.2.6.3</t>
  </si>
  <si>
    <t>3.2.6.4</t>
  </si>
  <si>
    <t>3.2.6.5</t>
  </si>
  <si>
    <t>3.2.6.6</t>
  </si>
  <si>
    <t>3.2.6.7</t>
  </si>
  <si>
    <t>3.2.6.8</t>
  </si>
  <si>
    <t>3.2.6.9</t>
  </si>
  <si>
    <t>3.2.7.1</t>
  </si>
  <si>
    <t>3.2.7.2</t>
  </si>
  <si>
    <t>3.2.8.1</t>
  </si>
  <si>
    <t>3.2.8.2</t>
  </si>
  <si>
    <t>3.2.8.3</t>
  </si>
  <si>
    <t>3.2.8.4</t>
  </si>
  <si>
    <t>3.2.9.1</t>
  </si>
  <si>
    <t>3.2.9.2</t>
  </si>
  <si>
    <t>3.2.9.3</t>
  </si>
  <si>
    <t>3.2.9.4</t>
  </si>
  <si>
    <t>3.2.9.5</t>
  </si>
  <si>
    <t>3.2.9.6</t>
  </si>
  <si>
    <t>3.2.9.7</t>
  </si>
  <si>
    <t>3.2.9.8</t>
  </si>
  <si>
    <t>3.2.9.9</t>
  </si>
  <si>
    <t>3.2.9.10</t>
  </si>
  <si>
    <t>3.2.10.1</t>
  </si>
  <si>
    <t>3.2.10.2</t>
  </si>
  <si>
    <t>3.2.10.3</t>
  </si>
  <si>
    <t>3.2.10.4</t>
  </si>
  <si>
    <t>3.3.1.1</t>
  </si>
  <si>
    <t>3.3.1.2</t>
  </si>
  <si>
    <t>3.3.2.1</t>
  </si>
  <si>
    <t>3.3.2.2</t>
  </si>
  <si>
    <t>3.3.2.3</t>
  </si>
  <si>
    <t>3.3.2.4</t>
  </si>
  <si>
    <t>3.3.3.1</t>
  </si>
  <si>
    <t>3.3.4.1</t>
  </si>
  <si>
    <t>3.3.5.1</t>
  </si>
  <si>
    <t>3.3.5.2</t>
  </si>
  <si>
    <t>3.3.5.3</t>
  </si>
  <si>
    <t>3.3.5.4</t>
  </si>
  <si>
    <t>3.3.6.1</t>
  </si>
  <si>
    <t>3.3.6.2</t>
  </si>
  <si>
    <t>3.3.7.1</t>
  </si>
  <si>
    <t>3.3.7.3</t>
  </si>
  <si>
    <t>3.3.7.4</t>
  </si>
  <si>
    <t>3.3.8.1</t>
  </si>
  <si>
    <t>3.3.8.2</t>
  </si>
  <si>
    <t>3.3.8.3</t>
  </si>
  <si>
    <t>3.3.8.4</t>
  </si>
  <si>
    <t>3.3.8.5</t>
  </si>
  <si>
    <t>3.3.9.1</t>
  </si>
  <si>
    <t>3.3.9.2</t>
  </si>
  <si>
    <t>3.4.2.1</t>
  </si>
  <si>
    <t>3.4.2.2</t>
  </si>
  <si>
    <t>3.4.2.3</t>
  </si>
  <si>
    <t>3.4.2.4</t>
  </si>
  <si>
    <t>3.3.4.2</t>
  </si>
  <si>
    <t>3.4.3.1</t>
  </si>
  <si>
    <t>3.4.3.2</t>
  </si>
  <si>
    <t>3.4.4.1</t>
  </si>
  <si>
    <t>3.4.4.2</t>
  </si>
  <si>
    <t>3.4.5.1</t>
  </si>
  <si>
    <t>3.4.5.2</t>
  </si>
  <si>
    <t>3.4.5.3</t>
  </si>
  <si>
    <t>3.4.6.1</t>
  </si>
  <si>
    <t>3.4.6.2</t>
  </si>
  <si>
    <t>3.4.6.3</t>
  </si>
  <si>
    <t>3.4.6.4</t>
  </si>
  <si>
    <t>3.4.6.5</t>
  </si>
  <si>
    <t>3.4.6.6</t>
  </si>
  <si>
    <t>3.4.6.7</t>
  </si>
  <si>
    <t>3.4.6.8</t>
  </si>
  <si>
    <t>3.4.6.9</t>
  </si>
  <si>
    <t>3.4.6.10</t>
  </si>
  <si>
    <t>3.4.7.1</t>
  </si>
  <si>
    <t>3.4.7.2</t>
  </si>
  <si>
    <t>3.4.7.3</t>
  </si>
  <si>
    <t>4.2.2</t>
  </si>
  <si>
    <t>5.2.1</t>
  </si>
  <si>
    <t>5.3.1</t>
  </si>
  <si>
    <t>5.4.1</t>
  </si>
  <si>
    <t>5.4.2</t>
  </si>
  <si>
    <t>5.4.3</t>
  </si>
  <si>
    <t>5.4.4</t>
  </si>
  <si>
    <t>5.4.5</t>
  </si>
  <si>
    <t>5.5.1</t>
  </si>
  <si>
    <t>5.5.2</t>
  </si>
  <si>
    <t>5.5.3</t>
  </si>
  <si>
    <t>5.6.1</t>
  </si>
  <si>
    <t>5.6.2</t>
  </si>
  <si>
    <t>5.6.3</t>
  </si>
  <si>
    <t>5.6.4</t>
  </si>
  <si>
    <t>5.6.5</t>
  </si>
  <si>
    <t>5.6.6</t>
  </si>
  <si>
    <t>5.6.7</t>
  </si>
  <si>
    <t>5.6.8</t>
  </si>
  <si>
    <t>5.6.9</t>
  </si>
  <si>
    <t>5.6.10</t>
  </si>
  <si>
    <t>5.6.11</t>
  </si>
  <si>
    <t>5.6.12</t>
  </si>
  <si>
    <t>5.6.13</t>
  </si>
  <si>
    <t>5.7.1</t>
  </si>
  <si>
    <t>5.7.2</t>
  </si>
  <si>
    <t>5.7.3</t>
  </si>
  <si>
    <t>5.7.4</t>
  </si>
  <si>
    <t>5.7.5</t>
  </si>
  <si>
    <t>5.8.1</t>
  </si>
  <si>
    <t>5.8.2</t>
  </si>
  <si>
    <t>5.8.3</t>
  </si>
  <si>
    <t>5.3.2</t>
  </si>
  <si>
    <t>AGUA POTABLE</t>
  </si>
  <si>
    <t>ACCESO PEATONAL PRINCIPAL QUE INCLUYE:                                                                               -Excavaciones y construciones de fundaciones.                                                                     -Construcion de pared de block de concreto de 20X20X40 cm, repellado, afinado y pintado.                                                                                                                                                                                                                           -Portón de acceso.                                                                                                                                        -Sistema electrico (luminaria y timbre) 
-Area de saneamiento (lavamanos de pedal con instalaciones hidraulicas)                                                                                -Sumintro e intalaciones de letras acrilicas y  placa.                                                                                                    -Construcción de Area de espera con techo insulado de 1"</t>
  </si>
  <si>
    <t xml:space="preserve">Suministro y construcción de Caja de aguas lluvias de 0.50x0.50m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 </t>
  </si>
  <si>
    <t xml:space="preserve">Suministro e instalación Tubería de PVC Ø4” 125 psi, incluye accesorios para acople y conexiones, excavación, compactación. </t>
  </si>
  <si>
    <t xml:space="preserve">Suministro e instalación Tubería de PVC Ø 6” 125 psi, incluye accesorios para acople y conexiones, excavación, compactación. </t>
  </si>
  <si>
    <t>Suministro e instalación Tuberías de PVC Ø 10", 125 PSI (Incluye Accesorios, excavación, y compactación de suelo existente)</t>
  </si>
  <si>
    <t xml:space="preserve">Suministro y construcción de Caja de aguas lluvias de 0.50x0.50m (dimensiones internas) altura de acuerdo a los niveles con ladrillo de barro de obra, incluye  tapadera de concreto E=0.10 mts N°3 a cada 0.15 mtsA.S. Fc= 210 Kg/cm². </t>
  </si>
  <si>
    <t xml:space="preserve">Suministro y construcción de Caja de aguas lluvias de 0.80x0.80m (dimensiones internas) altura de acuerdo a los niveles con ladrillo de barro de obra, incluye parrilla con marco de ángulo de hierro de 1 1/2" y varilla de hierro corrugada de 3/8" dos manos de pintura anticorrosiva de la mejor calidad diferentes colores, dos manos de pintura de esmalte, incluye excavación y desalojo. </t>
  </si>
  <si>
    <t>4.1.3</t>
  </si>
  <si>
    <t>4.1.4</t>
  </si>
  <si>
    <t>4.1.5</t>
  </si>
  <si>
    <t>4.1.6</t>
  </si>
  <si>
    <t>4.1.7</t>
  </si>
  <si>
    <t xml:space="preserve">Tubería de PVC 6" 125 psi, incluye accesorios para acople y conexiones, excavación, compactación. </t>
  </si>
  <si>
    <t>Tubería de PVC 8" 125 psi, incluye accesorios para acople y conexiones, excavación, compactación.  (Conexion de alcantarillado publico)</t>
  </si>
  <si>
    <t xml:space="preserve">Suministro e instalación de Tubería de PVC 2"  125psi, incluye accesorios para acople y conexiones, excavación, compactación. </t>
  </si>
  <si>
    <t>4.2.3</t>
  </si>
  <si>
    <t>4.2.4</t>
  </si>
  <si>
    <t>4.2.5</t>
  </si>
  <si>
    <t>Suministro e instalación de Tubería de PVC 1/2" 315 PSI, incluye accesorios tales como codos, uniones, tapones, tees, y cualquier otro accesorio de acople o conexión excavación y compactación.</t>
  </si>
  <si>
    <t>Suministro e instalación de Tubería de PVC 3/4"  250 psi, incluye accesorios tales como codos, uniones, tapones, tees, y cualquier otro accesorio de acople o conexión, excavación y compactación.</t>
  </si>
  <si>
    <t>Suministro e instalación de Tubería de PVC 1"  250 psi, incluye accesorios tales como codos, uniones, tapones, tees, y cualquier otro accesorio de acople o conexión, excavación y compactación.</t>
  </si>
  <si>
    <t xml:space="preserve">Suministro y construcción de Caja de potable de 0.40x0.40m (dimensiones internas) altura promedio 40cm forjada con ladrillo de barro de obra, incluye parrilla con marco de ángulo de hierro de 1 1/2" y varilla de hierro corrugada de 3/8" dos manos de pintura anticorrosiva de la mejor calidad diferentes colores, dos manos de pintura de esmalte, incluye excavación y desalojo Suministro e instalación de Válvula de bola </t>
  </si>
  <si>
    <t>5.3.3</t>
  </si>
  <si>
    <t>5.3.4</t>
  </si>
  <si>
    <t>MÓDULO C  - S.S.2 Y S.S.3</t>
  </si>
  <si>
    <t>MÓDULO C  - S.S.D Y BODEGA DIDACTICA</t>
  </si>
  <si>
    <t>Construcción de juego infantil tipo monticulo con tabla de equilibrio, y hechura de piso de concreto, superficie de grama arficial y superficie de caucho antideslizante sobre piso de concreto para áreas recreativas de caucho de colores en areas indicadas en plano.</t>
  </si>
  <si>
    <t>2.3.1</t>
  </si>
  <si>
    <t>2.3.1.1</t>
  </si>
  <si>
    <t>2.3.1.2</t>
  </si>
  <si>
    <t>2.3.2</t>
  </si>
  <si>
    <t>2.3.2.1</t>
  </si>
  <si>
    <t>2.3.3</t>
  </si>
  <si>
    <t>2.3.3.1</t>
  </si>
  <si>
    <t>2.3.4</t>
  </si>
  <si>
    <t>2.3.4.1</t>
  </si>
  <si>
    <t>2.3.4.2</t>
  </si>
  <si>
    <t>2.3.4.3</t>
  </si>
  <si>
    <t>2.3.4.4</t>
  </si>
  <si>
    <t>2.3.4.5</t>
  </si>
  <si>
    <t>2.3.4.6</t>
  </si>
  <si>
    <t>2.3.5</t>
  </si>
  <si>
    <t>2.3.5.1</t>
  </si>
  <si>
    <t>2.3.5.2</t>
  </si>
  <si>
    <t>2.3.6</t>
  </si>
  <si>
    <t>2.3.6.1</t>
  </si>
  <si>
    <t>2.3.6.2</t>
  </si>
  <si>
    <t>2.3.6.3</t>
  </si>
  <si>
    <t>2.3.7</t>
  </si>
  <si>
    <t>2.3.7.1</t>
  </si>
  <si>
    <t>2.3.7.2</t>
  </si>
  <si>
    <t>2.3.7.3</t>
  </si>
  <si>
    <t>2.3.7.4</t>
  </si>
  <si>
    <t>2.3.8</t>
  </si>
  <si>
    <t>2.3.8.1</t>
  </si>
  <si>
    <t>2.3.8.2</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</si>
  <si>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</si>
  <si>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2.3.8.3</t>
  </si>
  <si>
    <t>Suministro e instalación de inodoro de porcelana, alto desempeño, taza tipo elongada doble descarga 4/6 lpf, incluye tubo de abasto flexible y válvula de control y sus accesorios, asiento y tapadera</t>
  </si>
  <si>
    <t>Suministro e instalación de lavamanos de pedestal, de un agujero, loza vitrificada, cero absorción a la humedad, incluye grifo y accesorios de instalación.</t>
  </si>
  <si>
    <t>2.3.6.4</t>
  </si>
  <si>
    <t>3.2.10.5</t>
  </si>
  <si>
    <t>Puerta abatible de una hoja, acero rolado en frio de 0.73 mm, g-40, con refuerzo para doble ventanilla y manija, mocheta de una hoja, fabricada en acero g-40, cal.16, ventana de 4x27", vidrio claro de 7mm con marco y contramarco de acero rolado en frio de 0.80 mm. incluye tope y retenedor metálicos. Según planos.</t>
  </si>
  <si>
    <t>Puerta abatible de una hoja, acero rolado en frio de 0.73 mm, g-40, con refuerzo para doble ventanilla y manija, mocheta de una hoja, fabricada en acero g-40, cal.16, ventana de 4x27", vidrio claro de 7mm con marco y contramarco de acero rolado en frio de 0.80 mm. incluye tope y retenedor metálicos. Según planos</t>
  </si>
  <si>
    <t>Puerta abatible de una hoja, acero rolado en frio de 0.73 mm, g-40, con refuerzo, mocheta de una hoja, fabricada en acero g-40, cal.16, ventana de 4x27", vidrio claro de 7mm con marco y contramarco de acero rolado en frio de 0.80 mm. incluye tope y retenedor metálicos. Según planos.</t>
  </si>
  <si>
    <t xml:space="preserve">Puertas metálicas sin mirrilla, abatible de una hoja, acero rolado en frio de 0.73 mm, G-40, acceso a servicios sanitarios alumnos incluye tope y retenedor metálicos. Según planos.
</t>
  </si>
  <si>
    <t xml:space="preserve">Puertas metálicas con  una  mirilla, abatible de una hoja, acero rolado en frio de 0.73 mm, G-40, acceso a servicios sanitarios alumnos incluye tope y retenedor metálicos. Según planos.
</t>
  </si>
  <si>
    <t>Suministro e instalación puerta abatible de una Hoja, Fabricada en Acero Rolado en Frio de 0.73 mm G40, manija, mocheta SR de una hoja, fabricada en acero G-40 Cal. 16, con pintura al horno con Refuerzos Internos para 3 Bisagras de 4”, cerradura de Manija G3 para Puerta metálica de Llave /Boton. incluye tope y retenedor metálicos. Según planos.</t>
  </si>
  <si>
    <t>Suministro e instalacion de tapón resumidero</t>
  </si>
  <si>
    <t>Nota: se deberá considerar  el suministro de  los materiales y mano de obra, así como el uso de herramientas y equipos necesarios para la realizacion de las actividades descritas en el presente listado. Incluye corte y resane de paredes, pisos y protección de concreto, aplica para alimentadores, ventiladore, controles de ventiladores, etc.                                                                                                                        -metro (m):  unidad de medida de longitud                                                                                                                                                                                                                                                                                                                                                                                                                                                             -MNE: Manual Mi Nueva Escuela                                                                                                                                                                                                                                                                 -Aula DAI: Aula Docente Auxiliar Inclusivo</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</si>
  <si>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-Estructura de techo para pasillo                                                                                              -Capote de lámina de aluminio, zinc y silicio, calibre 26,                                                                                               -Hechura de cepos en ambas caras, tornillería.                                                                                              -Aplicacion de impermeabilizante de la mejor calidad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</si>
  <si>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instalación de canales de aguas lluvias de lámina de galvanizada lisa calibre 24, soldado y remachado, ganchos de Ho. De 1/2" a cada 0.50 m, acabado final exterior una mano de anticorrosivo especial para galvanizado y dos manos de pintura esmalte color a definir.</t>
  </si>
  <si>
    <t>Suministro e instalación de canales de aguas lluvias de lámina de galvanizada lisa calibre 24, soldado y remachado, ganchos escondidos de Ho. De 1/2" a cada 0.50 m, acabado final exterior dos mano de anticorrosivo especial para galvanizado, interior en uniones y dos manos de pintura esmalte color a definir exterior.</t>
  </si>
  <si>
    <t xml:space="preserve">Canal de la mejor calidad cal 24 de 0.12x0.305 m, Incluye ganchos de pletina de 1"x1*4" @0.60 m y 8 bocatubos para bajadas </t>
  </si>
  <si>
    <t>Suministro e Instalación de Cubierta de Lamina Metálica de la mejor calidad, de aluminio y zinc, Cal, 24, según detalles, en indicaciones en planos.</t>
  </si>
  <si>
    <t>Forro de Lubula de la mejor calidad cal 24 (0.55 mm)</t>
  </si>
  <si>
    <t>Cubierta de techo insulado de 2",que incluye:   polín C de 4”, chapa 14, -Pintura de estructura de soporte (dos manos de pintura anticorrosiva diferente color) y dos manos de acabado final (esmalte) según especificaciones técnicas, -Capote de lámina de aluminio, zinc y silicio, calibre 26, -Hechura de cepos en ambas caras, tornillería. -Aplicación de impermeabilizante de la mejor calidad en cada tornillo instalado en estructura de techo existente,
-Limpieza y remisión de residuos existentes -Todos los desmontajes y desalojo a botadero autorizado.
Las dimensiones de la cubierta de techo son tomadas en proyección horizontal para efectos de pago.</t>
  </si>
  <si>
    <t xml:space="preserve"> IVA (%)</t>
  </si>
  <si>
    <t>IMPREVISTOS (%)</t>
  </si>
  <si>
    <t>COSTO INDIRECTOS (%)</t>
  </si>
  <si>
    <t>ARANCELES DE CONSTRUCCIÓN (%) 
(PAGO CONTRA PRESENTACION DE RECIBO A NOMBRE MINEDUCYT)</t>
  </si>
  <si>
    <t>LISTADO DE CANTIDADES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</si>
</sst>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6">
    <numFmt numFmtId="5" formatCode="&quot;$&quot;#,##0;\-&quot;$&quot;#,##0"/>
    <numFmt numFmtId="8" formatCode="&quot;$&quot;#,##0.00;[Red]\-&quot;$&quot;#,##0.00"/>
    <numFmt numFmtId="44" formatCode="_-&quot;$&quot;* #,##0.00_-;\-&quot;$&quot;* #,##0.00_-;_-&quot;$&quot;* &quot;-&quot;??_-;_-@_-"/>
    <numFmt numFmtId="43" formatCode="_-* #,##0.00_-;\-* #,##0.00_-;_-* &quot;-&quot;??_-;_-@_-"/>
    <numFmt numFmtId="164" formatCode="&quot;$&quot;#,##0.00_);\(&quot;$&quot;#,##0.00\)"/>
    <numFmt numFmtId="165" formatCode="_(* #,##0_);_(* \(#,##0\);_(* &quot;-&quot;_);_(@_)"/>
    <numFmt numFmtId="166" formatCode="_(&quot;$&quot;* #,##0.00_);_(&quot;$&quot;* \(#,##0.00\);_(&quot;$&quot;* &quot;-&quot;??_);_(@_)"/>
    <numFmt numFmtId="167" formatCode="_(* #,##0.00_);_(* \(#,##0.00\);_(* &quot;-&quot;??_);_(@_)"/>
    <numFmt numFmtId="168" formatCode="#,##0\ &quot;€&quot;;\-#,##0\ &quot;€&quot;"/>
    <numFmt numFmtId="169" formatCode="#,##0\ &quot;€&quot;;[Red]\-#,##0\ &quot;€&quot;"/>
    <numFmt numFmtId="170" formatCode="_-* #,##0.00\ &quot;€&quot;_-;\-* #,##0.00\ &quot;€&quot;_-;_-* &quot;-&quot;??\ &quot;€&quot;_-;_-@_-"/>
    <numFmt numFmtId="171" formatCode="_-[$€-2]* #,##0.00_-;\-[$€-2]* #,##0.00_-;_-[$€-2]* &quot;-&quot;??_-"/>
    <numFmt numFmtId="172" formatCode="#,##0&quot; pta&quot;;\-#,##0&quot; pta&quot;"/>
    <numFmt numFmtId="173" formatCode="_-* #,##0.00\ [$€]_-;\-* #,##0.00\ [$€]_-;_-* \-??\ [$€]_-;_-@_-"/>
    <numFmt numFmtId="174" formatCode="_-* #,##0.00\ _$_-;\-* #,##0.00\ _$_-;_-* &quot;-&quot;??\ _$_-;_-@_-"/>
    <numFmt numFmtId="175" formatCode="#,##0.0"/>
    <numFmt numFmtId="176" formatCode="_([$€]* #,##0.00_);_([$€]* \(#,##0.00\);_([$€]* &quot;-&quot;??_);_(@_)"/>
    <numFmt numFmtId="177" formatCode="_ &quot;$&quot;* #,##0.00_ ;_ &quot;$&quot;* \-#,##0.00_ ;_ &quot;$&quot;* &quot;-&quot;??_ ;_ @_ "/>
    <numFmt numFmtId="178" formatCode="_-* #,##0\ _$_-;\-* #,##0\ _$_-;_-* &quot;- &quot;_$_-;_-@_-"/>
    <numFmt numFmtId="179" formatCode="0.00000000"/>
    <numFmt numFmtId="180" formatCode="0.000"/>
    <numFmt numFmtId="181" formatCode="_(&quot;$&quot;* #,##0.00_);_(&quot;$&quot;* \(#,##0.00\);_(&quot;$&quot;* \-??_);_(@_)"/>
    <numFmt numFmtId="182" formatCode="0.0"/>
    <numFmt numFmtId="183" formatCode="_-* #,##0.00\ &quot;pta&quot;_-;\-* #,##0.00\ &quot;pta&quot;_-;_-* &quot;-&quot;??\ &quot;pta&quot;_-;_-@_-"/>
    <numFmt numFmtId="184" formatCode="[$$-409]#,##0.00000000"/>
    <numFmt numFmtId="185" formatCode="_-* #,##0.00&quot; €&quot;_-;\-* #,##0.00&quot; €&quot;_-;_-* \-??&quot; €&quot;_-;_-@_-"/>
    <numFmt numFmtId="186" formatCode="_(* #,##0_);_(* \(#,##0\);_(* \-_);_(@_)"/>
    <numFmt numFmtId="187" formatCode="_ * #,##0.00_ ;_ * \-#,##0.00_ ;_ * \-??_ ;_ @_ "/>
    <numFmt numFmtId="188" formatCode="_(* #,##0.00_);_(* \(#,##0.00\);_(* \-??_);_(@_)"/>
    <numFmt numFmtId="189" formatCode="[$$-409]#,##0.00"/>
    <numFmt numFmtId="190" formatCode="_(* #,##0&quot; pta&quot;_);_(* \(#,##0&quot; pta)&quot;;_(* \-??&quot; pta&quot;_);_(@_)"/>
    <numFmt numFmtId="191" formatCode="#,##0.00\ ;&quot; (&quot;#,##0.00\);&quot; -&quot;#\ ;@\ "/>
    <numFmt numFmtId="192" formatCode="&quot;$&quot;#,##0.00"/>
    <numFmt numFmtId="193" formatCode="_-* #,##0\ &quot;$&quot;_-;\-* #,##0\ &quot;$&quot;_-;_-* &quot;-&quot;\ &quot;$&quot;_-;_-@_-"/>
    <numFmt numFmtId="194" formatCode="_-* #,##0.00_-;\-* #,##0.00_-;_-* \-??_-;_-@_-"/>
    <numFmt numFmtId="195" formatCode="&quot;¢&quot;#,##0.00"/>
    <numFmt numFmtId="196" formatCode="_-* #,##0\ _$_-;\-* #,##0\ _$_-;_-* &quot;-&quot;\ _$_-;_-@_-"/>
    <numFmt numFmtId="197" formatCode="_(&quot;¢&quot;* #,##0.00_);_(&quot;¢&quot;* \(#,##0.00\);_(&quot;¢&quot;* &quot;-&quot;??_);_(@_)"/>
    <numFmt numFmtId="198" formatCode="mmmm\ d\,\ yyyy"/>
    <numFmt numFmtId="199" formatCode="_-* #,##0.00\ _€_-;\-* #,##0.00\ _€_-;_-* &quot;-&quot;??\ _€_-;_-@_-"/>
    <numFmt numFmtId="200" formatCode="[$$-409]#,##0.00_);\([$$-409]#,##0.00\)"/>
    <numFmt numFmtId="201" formatCode="_(&quot;¢&quot;* #,##0.00_);_(&quot;¢&quot;* \(#,##0.00\);_(&quot;¢&quot;* &quot;-&quot;_);_(@_)"/>
    <numFmt numFmtId="202" formatCode="_-* #,##0.00&quot; pta&quot;_-;\-* #,##0.00&quot; pta&quot;_-;_-* \-??&quot; pta&quot;_-;_-@_-"/>
    <numFmt numFmtId="203" formatCode="_-* #,##0.00\ &quot;$&quot;_-;\-* #,##0.00\ &quot;$&quot;_-;_-* &quot;-&quot;??\ &quot;$&quot;_-;_-@_-"/>
    <numFmt numFmtId="204" formatCode="_-[$€]* #,##0.00_-;\-[$€]* #,##0.00_-;_-[$€]* \-??_-;_-@_-"/>
    <numFmt numFmtId="205" formatCode="_(* #,##0\ &quot;pta&quot;_);_(* \(#,##0\ &quot;pta&quot;\);_(* &quot;-&quot;??\ &quot;pta&quot;_);_(@_)"/>
    <numFmt numFmtId="206" formatCode="_-* #,##0.00\ &quot;PTA&quot;_-;\-* #,##0.00\ &quot;PTA&quot;_-;_-* &quot;-&quot;??\ &quot;PTA&quot;_-;_-@_-"/>
    <numFmt numFmtId="207" formatCode="#,##0.00000000"/>
    <numFmt numFmtId="208" formatCode="_(#,##0.00_);_(#,##0.00_);"/>
    <numFmt numFmtId="209" formatCode="_-* #,##0.00&quot; PTA&quot;_-;\-* #,##0.00&quot; PTA&quot;_-;_-* \-??&quot; PTA&quot;_-;_-@_-"/>
    <numFmt numFmtId="210" formatCode="_-&quot;$&quot;* #,##0_-;&quot;-$&quot;* #,##0_-;_-&quot;$&quot;* \-_-;_-@_-"/>
    <numFmt numFmtId="211" formatCode="_-[$€]* #,##0.00_-;\-[$€]* #,##0.00_-;_-[$€]* &quot;-&quot;??_-;_-@_-"/>
    <numFmt numFmtId="212" formatCode="_-[$$-440A]* #,##0.00_-;\-[$$-440A]* #,##0.00_-;_-[$$-440A]* &quot;-&quot;??_-;_-@_-"/>
    <numFmt numFmtId="213" formatCode="_-&quot;$&quot;* #,##0.00_-;\-&quot;$&quot;* #,##0.00_-;_-&quot;$&quot;* &quot;-&quot;??_-;_-@"/>
    <numFmt numFmtId="214" formatCode="_-[$$-409]* #,##0.00_ ;_-[$$-409]* \-#,##0.00\ ;_-[$$-409]* &quot;-&quot;??_ ;_-@_ "/>
    <numFmt numFmtId="215" formatCode="_-&quot;$&quot;* #,##0.000_-;\-&quot;$&quot;* #,##0.000_-;_-&quot;$&quot;* &quot;-&quot;???_-;_-@_-"/>
  </numFmts>
  <fonts count="59">
    <font>
      <sz val="11"/>
      <color theme="1"/>
      <name val="Calibri"/>
      <charset val="134"/>
      <scheme val="minor"/>
    </font>
    <font>
      <sz val="11"/>
      <color theme="1"/>
      <name val="Calibri"/>
      <family val="2"/>
      <scheme val="minor"/>
    </font>
    <font>
      <sz val="11"/>
      <color theme="1"/>
      <name val="Calibri"/>
      <family val="2"/>
      <scheme val="minor"/>
    </font>
    <font>
      <b/>
      <sz val="10"/>
      <name val="Arial"/>
      <family val="2"/>
    </font>
    <font>
      <b/>
      <sz val="11"/>
      <name val="Arial"/>
      <family val="2"/>
    </font>
    <font>
      <sz val="10"/>
      <color theme="1"/>
      <name val="Swis721 Lt BT"/>
      <family val="2"/>
    </font>
    <font>
      <sz val="10"/>
      <color theme="1"/>
      <name val="Swis721 Cn BT"/>
      <family val="2"/>
    </font>
    <font>
      <sz val="11"/>
      <color indexed="10"/>
      <name val="Calibri"/>
      <family val="2"/>
    </font>
    <font>
      <sz val="11"/>
      <color indexed="9"/>
      <name val="Calibri"/>
      <family val="2"/>
    </font>
    <font>
      <sz val="11"/>
      <color indexed="8"/>
      <name val="Calibri"/>
      <family val="2"/>
    </font>
    <font>
      <sz val="10"/>
      <name val="Arial"/>
      <family val="2"/>
    </font>
    <font>
      <sz val="10"/>
      <name val="Helv"/>
      <charset val="204"/>
    </font>
    <font>
      <b/>
      <sz val="10"/>
      <name val="Swiss 721 Extended BT"/>
      <charset val="134"/>
    </font>
    <font>
      <i/>
      <sz val="11"/>
      <color indexed="63"/>
      <name val="Calibri"/>
      <family val="2"/>
    </font>
    <font>
      <sz val="10"/>
      <color indexed="8"/>
      <name val="Arial"/>
      <family val="2"/>
    </font>
    <font>
      <b/>
      <sz val="11"/>
      <color indexed="8"/>
      <name val="Calibri"/>
      <family val="2"/>
    </font>
    <font>
      <u/>
      <sz val="10"/>
      <color theme="10"/>
      <name val="Arial"/>
      <family val="2"/>
    </font>
    <font>
      <sz val="11"/>
      <color indexed="20"/>
      <name val="Calibri"/>
      <family val="2"/>
    </font>
    <font>
      <sz val="11"/>
      <color indexed="62"/>
      <name val="Calibri"/>
      <family val="2"/>
    </font>
    <font>
      <u/>
      <sz val="10"/>
      <color indexed="12"/>
      <name val="Arial"/>
      <family val="2"/>
    </font>
    <font>
      <sz val="12"/>
      <name val="Calibri"/>
      <family val="2"/>
    </font>
    <font>
      <b/>
      <sz val="11"/>
      <color indexed="9"/>
      <name val="Calibri"/>
      <family val="2"/>
    </font>
    <font>
      <sz val="11"/>
      <color indexed="17"/>
      <name val="Calibri"/>
      <family val="2"/>
    </font>
    <font>
      <b/>
      <sz val="11"/>
      <color indexed="52"/>
      <name val="Calibri"/>
      <family val="2"/>
    </font>
    <font>
      <b/>
      <sz val="11"/>
      <color indexed="53"/>
      <name val="Calibri"/>
      <family val="2"/>
    </font>
    <font>
      <b/>
      <sz val="11"/>
      <color indexed="62"/>
      <name val="Calibri"/>
      <family val="2"/>
    </font>
    <font>
      <b/>
      <sz val="13"/>
      <color indexed="56"/>
      <name val="Calibri"/>
      <family val="2"/>
    </font>
    <font>
      <b/>
      <sz val="18"/>
      <color indexed="56"/>
      <name val="Cambria"/>
      <family val="1"/>
    </font>
    <font>
      <sz val="10"/>
      <name val="MS Sans Serif"/>
      <charset val="134"/>
    </font>
    <font>
      <u/>
      <sz val="10"/>
      <color indexed="36"/>
      <name val="Arial"/>
      <family val="2"/>
    </font>
    <font>
      <sz val="11"/>
      <color indexed="60"/>
      <name val="Calibri"/>
      <family val="2"/>
    </font>
    <font>
      <b/>
      <sz val="11"/>
      <color indexed="56"/>
      <name val="Calibri"/>
      <family val="2"/>
    </font>
    <font>
      <b/>
      <sz val="15"/>
      <color indexed="62"/>
      <name val="Calibri"/>
      <family val="2"/>
    </font>
    <font>
      <sz val="10"/>
      <name val="Geneva"/>
      <family val="2"/>
    </font>
    <font>
      <sz val="11"/>
      <color indexed="52"/>
      <name val="Calibri"/>
      <family val="2"/>
    </font>
    <font>
      <b/>
      <sz val="18"/>
      <color indexed="62"/>
      <name val="Cambria"/>
      <family val="1"/>
    </font>
    <font>
      <sz val="12"/>
      <color indexed="8"/>
      <name val="Verdana"/>
      <family val="2"/>
    </font>
    <font>
      <sz val="9"/>
      <name val="Arial"/>
      <family val="2"/>
    </font>
    <font>
      <b/>
      <sz val="15"/>
      <color indexed="56"/>
      <name val="Calibri"/>
      <family val="2"/>
    </font>
    <font>
      <b/>
      <sz val="11"/>
      <color indexed="63"/>
      <name val="Calibri"/>
      <family val="2"/>
    </font>
    <font>
      <b/>
      <sz val="13"/>
      <color indexed="62"/>
      <name val="Calibri"/>
      <family val="2"/>
    </font>
    <font>
      <i/>
      <sz val="11"/>
      <color indexed="23"/>
      <name val="Calibri"/>
      <family val="2"/>
    </font>
    <font>
      <sz val="12"/>
      <name val="Times"/>
      <charset val="134"/>
    </font>
    <font>
      <sz val="8"/>
      <name val="Arial"/>
      <family val="2"/>
    </font>
    <font>
      <sz val="12"/>
      <color theme="1"/>
      <name val="Calibri"/>
      <family val="2"/>
      <scheme val="minor"/>
    </font>
    <font>
      <sz val="12"/>
      <name val="Courier"/>
      <charset val="134"/>
    </font>
    <font>
      <sz val="12"/>
      <name val="Courier New"/>
      <family val="3"/>
    </font>
    <font>
      <sz val="11"/>
      <color theme="1"/>
      <name val="Calibri"/>
      <family val="2"/>
      <scheme val="minor"/>
    </font>
    <font>
      <b/>
      <sz val="10"/>
      <color theme="3" tint="-0.249977111117893"/>
      <name val="Arial"/>
      <family val="2"/>
    </font>
    <font>
      <sz val="10"/>
      <color rgb="FF000000"/>
      <name val="Arial"/>
      <family val="2"/>
    </font>
    <font>
      <b/>
      <sz val="18"/>
      <color theme="0"/>
      <name val="Arial"/>
      <family val="2"/>
    </font>
    <font>
      <b/>
      <sz val="10"/>
      <color theme="1"/>
      <name val="Arial"/>
      <family val="2"/>
    </font>
    <font>
      <b/>
      <sz val="10"/>
      <color theme="0"/>
      <name val="Arial"/>
      <family val="2"/>
    </font>
    <font>
      <sz val="10"/>
      <color theme="1"/>
      <name val="Arial"/>
      <family val="2"/>
    </font>
    <font>
      <b/>
      <i/>
      <sz val="10"/>
      <color theme="1"/>
      <name val="Arial"/>
      <family val="2"/>
    </font>
    <font>
      <sz val="8"/>
      <name val="Calibri"/>
      <family val="2"/>
      <scheme val="minor"/>
    </font>
    <font>
      <sz val="11"/>
      <color rgb="FF000000"/>
      <name val="Arial"/>
      <family val="2"/>
    </font>
    <font>
      <sz val="11"/>
      <color theme="1"/>
      <name val="Arial"/>
      <family val="2"/>
    </font>
    <font>
      <sz val="10"/>
      <name val="Museo sans 300"/>
    </font>
  </fonts>
  <fills count="79">
    <fill>
      <patternFill patternType="none"/>
    </fill>
    <fill>
      <patternFill patternType="gray125"/>
    </fill>
    <fill>
      <patternFill patternType="solid">
        <fgColor rgb="FFD9D9D9"/>
        <bgColor indexed="64"/>
      </patternFill>
    </fill>
    <fill>
      <patternFill patternType="solid">
        <fgColor indexed="29"/>
        <bgColor indexed="24"/>
      </patternFill>
    </fill>
    <fill>
      <patternFill patternType="solid">
        <fgColor indexed="62"/>
        <bgColor indexed="64"/>
      </patternFill>
    </fill>
    <fill>
      <patternFill patternType="solid">
        <fgColor indexed="47"/>
        <bgColor indexed="24"/>
      </patternFill>
    </fill>
    <fill>
      <patternFill patternType="solid">
        <fgColor indexed="42"/>
        <bgColor indexed="27"/>
      </patternFill>
    </fill>
    <fill>
      <patternFill patternType="solid">
        <fgColor indexed="55"/>
        <bgColor indexed="23"/>
      </patternFill>
    </fill>
    <fill>
      <patternFill patternType="solid">
        <fgColor indexed="59"/>
        <bgColor indexed="63"/>
      </patternFill>
    </fill>
    <fill>
      <patternFill patternType="solid">
        <fgColor indexed="10"/>
        <bgColor indexed="64"/>
      </patternFill>
    </fill>
    <fill>
      <patternFill patternType="solid">
        <fgColor indexed="19"/>
        <bgColor indexed="61"/>
      </patternFill>
    </fill>
    <fill>
      <patternFill patternType="solid">
        <fgColor indexed="45"/>
        <bgColor indexed="64"/>
      </patternFill>
    </fill>
    <fill>
      <patternFill patternType="solid">
        <fgColor indexed="20"/>
        <bgColor indexed="36"/>
      </patternFill>
    </fill>
    <fill>
      <patternFill patternType="solid">
        <fgColor indexed="44"/>
        <bgColor indexed="64"/>
      </patternFill>
    </fill>
    <fill>
      <patternFill patternType="solid">
        <fgColor indexed="36"/>
        <bgColor indexed="64"/>
      </patternFill>
    </fill>
    <fill>
      <patternFill patternType="solid">
        <fgColor indexed="47"/>
        <bgColor indexed="64"/>
      </patternFill>
    </fill>
    <fill>
      <patternFill patternType="solid">
        <fgColor indexed="26"/>
        <bgColor indexed="9"/>
      </patternFill>
    </fill>
    <fill>
      <patternFill patternType="solid">
        <fgColor indexed="42"/>
        <bgColor indexed="64"/>
      </patternFill>
    </fill>
    <fill>
      <patternFill patternType="solid">
        <fgColor indexed="11"/>
        <bgColor indexed="49"/>
      </patternFill>
    </fill>
    <fill>
      <patternFill patternType="solid">
        <fgColor indexed="49"/>
        <bgColor indexed="64"/>
      </patternFill>
    </fill>
    <fill>
      <patternFill patternType="solid">
        <fgColor indexed="30"/>
        <bgColor indexed="64"/>
      </patternFill>
    </fill>
    <fill>
      <patternFill patternType="solid">
        <fgColor indexed="63"/>
        <bgColor indexed="59"/>
      </patternFill>
    </fill>
    <fill>
      <patternFill patternType="solid">
        <fgColor indexed="26"/>
        <bgColor indexed="26"/>
      </patternFill>
    </fill>
    <fill>
      <patternFill patternType="solid">
        <fgColor indexed="49"/>
        <bgColor indexed="40"/>
      </patternFill>
    </fill>
    <fill>
      <patternFill patternType="solid">
        <fgColor indexed="57"/>
        <bgColor indexed="64"/>
      </patternFill>
    </fill>
    <fill>
      <patternFill patternType="solid">
        <fgColor indexed="22"/>
        <bgColor indexed="64"/>
      </patternFill>
    </fill>
    <fill>
      <patternFill patternType="solid">
        <fgColor indexed="41"/>
        <bgColor indexed="9"/>
      </patternFill>
    </fill>
    <fill>
      <patternFill patternType="solid">
        <fgColor indexed="43"/>
        <bgColor indexed="26"/>
      </patternFill>
    </fill>
    <fill>
      <patternFill patternType="solid">
        <fgColor indexed="47"/>
        <bgColor indexed="47"/>
      </patternFill>
    </fill>
    <fill>
      <patternFill patternType="solid">
        <fgColor indexed="47"/>
        <bgColor indexed="22"/>
      </patternFill>
    </fill>
    <fill>
      <patternFill patternType="solid">
        <fgColor indexed="29"/>
        <bgColor indexed="45"/>
      </patternFill>
    </fill>
    <fill>
      <patternFill patternType="solid">
        <fgColor indexed="31"/>
        <bgColor indexed="44"/>
      </patternFill>
    </fill>
    <fill>
      <patternFill patternType="solid">
        <fgColor indexed="44"/>
        <bgColor indexed="31"/>
      </patternFill>
    </fill>
    <fill>
      <patternFill patternType="solid">
        <fgColor indexed="29"/>
        <bgColor indexed="64"/>
      </patternFill>
    </fill>
    <fill>
      <patternFill patternType="solid">
        <fgColor indexed="51"/>
        <bgColor indexed="13"/>
      </patternFill>
    </fill>
    <fill>
      <patternFill patternType="solid">
        <fgColor indexed="53"/>
        <bgColor indexed="64"/>
      </patternFill>
    </fill>
    <fill>
      <patternFill patternType="solid">
        <fgColor indexed="42"/>
        <bgColor indexed="42"/>
      </patternFill>
    </fill>
    <fill>
      <patternFill patternType="solid">
        <fgColor indexed="54"/>
        <bgColor indexed="61"/>
      </patternFill>
    </fill>
    <fill>
      <patternFill patternType="solid">
        <fgColor indexed="22"/>
        <bgColor indexed="22"/>
      </patternFill>
    </fill>
    <fill>
      <patternFill patternType="solid">
        <fgColor indexed="26"/>
        <bgColor indexed="64"/>
      </patternFill>
    </fill>
    <fill>
      <patternFill patternType="solid">
        <fgColor indexed="45"/>
        <bgColor indexed="24"/>
      </patternFill>
    </fill>
    <fill>
      <patternFill patternType="solid">
        <fgColor indexed="62"/>
        <bgColor indexed="56"/>
      </patternFill>
    </fill>
    <fill>
      <patternFill patternType="solid">
        <fgColor indexed="45"/>
        <bgColor indexed="29"/>
      </patternFill>
    </fill>
    <fill>
      <patternFill patternType="solid">
        <fgColor indexed="55"/>
        <bgColor indexed="55"/>
      </patternFill>
    </fill>
    <fill>
      <patternFill patternType="solid">
        <fgColor indexed="44"/>
        <bgColor indexed="44"/>
      </patternFill>
    </fill>
    <fill>
      <patternFill patternType="solid">
        <fgColor indexed="52"/>
        <bgColor indexed="64"/>
      </patternFill>
    </fill>
    <fill>
      <patternFill patternType="solid">
        <fgColor indexed="31"/>
        <bgColor indexed="22"/>
      </patternFill>
    </fill>
    <fill>
      <patternFill patternType="solid">
        <fgColor indexed="27"/>
        <bgColor indexed="41"/>
      </patternFill>
    </fill>
    <fill>
      <patternFill patternType="solid">
        <fgColor indexed="30"/>
        <bgColor indexed="21"/>
      </patternFill>
    </fill>
    <fill>
      <patternFill patternType="solid">
        <fgColor indexed="52"/>
        <bgColor indexed="51"/>
      </patternFill>
    </fill>
    <fill>
      <patternFill patternType="solid">
        <fgColor indexed="46"/>
        <bgColor indexed="24"/>
      </patternFill>
    </fill>
    <fill>
      <patternFill patternType="solid">
        <fgColor indexed="11"/>
        <bgColor indexed="64"/>
      </patternFill>
    </fill>
    <fill>
      <patternFill patternType="solid">
        <fgColor indexed="22"/>
        <bgColor indexed="24"/>
      </patternFill>
    </fill>
    <fill>
      <patternFill patternType="solid">
        <fgColor indexed="31"/>
        <bgColor indexed="64"/>
      </patternFill>
    </fill>
    <fill>
      <patternFill patternType="solid">
        <fgColor indexed="46"/>
        <bgColor indexed="64"/>
      </patternFill>
    </fill>
    <fill>
      <patternFill patternType="solid">
        <fgColor indexed="46"/>
        <bgColor indexed="45"/>
      </patternFill>
    </fill>
    <fill>
      <patternFill patternType="solid">
        <fgColor indexed="27"/>
        <bgColor indexed="64"/>
      </patternFill>
    </fill>
    <fill>
      <patternFill patternType="solid">
        <fgColor indexed="27"/>
        <bgColor indexed="42"/>
      </patternFill>
    </fill>
    <fill>
      <patternFill patternType="solid">
        <fgColor indexed="51"/>
        <bgColor indexed="64"/>
      </patternFill>
    </fill>
    <fill>
      <patternFill patternType="solid">
        <fgColor indexed="22"/>
        <bgColor indexed="31"/>
      </patternFill>
    </fill>
    <fill>
      <patternFill patternType="solid">
        <fgColor indexed="57"/>
        <bgColor indexed="21"/>
      </patternFill>
    </fill>
    <fill>
      <patternFill patternType="solid">
        <fgColor indexed="53"/>
        <bgColor indexed="52"/>
      </patternFill>
    </fill>
    <fill>
      <patternFill patternType="solid">
        <fgColor indexed="10"/>
        <bgColor indexed="60"/>
      </patternFill>
    </fill>
    <fill>
      <patternFill patternType="solid">
        <fgColor indexed="55"/>
        <bgColor indexed="64"/>
      </patternFill>
    </fill>
    <fill>
      <patternFill patternType="solid">
        <fgColor indexed="31"/>
        <bgColor indexed="31"/>
      </patternFill>
    </fill>
    <fill>
      <patternFill patternType="solid">
        <fgColor indexed="23"/>
        <b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61"/>
        <bgColor indexed="19"/>
      </patternFill>
    </fill>
    <fill>
      <patternFill patternType="solid">
        <fgColor indexed="27"/>
        <bgColor indexed="27"/>
      </patternFill>
    </fill>
    <fill>
      <patternFill patternType="solid">
        <fgColor indexed="43"/>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EF2CB"/>
        <bgColor rgb="FFFEF2CB"/>
      </patternFill>
    </fill>
    <fill>
      <patternFill patternType="solid">
        <fgColor theme="0"/>
        <bgColor indexed="64"/>
      </patternFill>
    </fill>
    <fill>
      <patternFill patternType="solid">
        <fgColor rgb="FFD8D8D8"/>
        <bgColor rgb="FFD8D8D8"/>
      </patternFill>
    </fill>
    <fill>
      <patternFill patternType="solid">
        <fgColor rgb="FFFFFFFF"/>
        <bgColor rgb="FFFFFFFF"/>
      </patternFill>
    </fill>
  </fills>
  <borders count="27">
    <border>
      <left/>
      <right/>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hair">
        <color indexed="8"/>
      </left>
      <right style="hair">
        <color indexed="8"/>
      </right>
      <top style="hair">
        <color indexed="8"/>
      </top>
      <bottom style="hair">
        <color indexed="8"/>
      </bottom>
      <diagonal/>
    </border>
    <border>
      <left style="double">
        <color indexed="8"/>
      </left>
      <right style="double">
        <color indexed="8"/>
      </right>
      <top style="double">
        <color indexed="8"/>
      </top>
      <bottom style="double">
        <color indexed="8"/>
      </bottom>
      <diagonal/>
    </border>
    <border>
      <left style="thin">
        <color indexed="23"/>
      </left>
      <right style="thin">
        <color indexed="23"/>
      </right>
      <top style="thin">
        <color indexed="23"/>
      </top>
      <bottom style="thin">
        <color indexed="23"/>
      </bottom>
      <diagonal/>
    </border>
    <border>
      <left/>
      <right/>
      <top/>
      <bottom style="medium">
        <color indexed="59"/>
      </bottom>
      <diagonal/>
    </border>
    <border>
      <left/>
      <right/>
      <top/>
      <bottom style="thick">
        <color indexed="22"/>
      </bottom>
      <diagonal/>
    </border>
    <border>
      <left/>
      <right/>
      <top/>
      <bottom style="medium">
        <color indexed="30"/>
      </bottom>
      <diagonal/>
    </border>
    <border>
      <left/>
      <right/>
      <top/>
      <bottom style="thick">
        <color indexed="49"/>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style="thin">
        <color indexed="8"/>
      </left>
      <right style="thin">
        <color indexed="8"/>
      </right>
      <top style="thin">
        <color indexed="8"/>
      </top>
      <bottom style="thin">
        <color indexed="8"/>
      </bottom>
      <diagonal/>
    </border>
    <border>
      <left/>
      <right/>
      <top/>
      <bottom style="thick">
        <color indexed="59"/>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420">
    <xf numFmtId="0" fontId="0" fillId="0" borderId="0"/>
    <xf numFmtId="0" fontId="11" fillId="0" borderId="0"/>
    <xf numFmtId="0" fontId="8" fillId="8" borderId="0" applyNumberFormat="0" applyBorder="0" applyAlignment="0" applyProtection="0"/>
    <xf numFmtId="0" fontId="14" fillId="0" borderId="0">
      <alignment vertical="top"/>
    </xf>
    <xf numFmtId="179" fontId="10" fillId="0" borderId="0" applyFill="0" applyBorder="0" applyAlignment="0" applyProtection="0"/>
    <xf numFmtId="166" fontId="47" fillId="0" borderId="0" applyFont="0" applyFill="0" applyBorder="0" applyAlignment="0" applyProtection="0"/>
    <xf numFmtId="173" fontId="10" fillId="0" borderId="0" applyFill="0" applyBorder="0" applyAlignment="0" applyProtection="0"/>
    <xf numFmtId="0" fontId="8" fillId="9" borderId="0" applyNumberFormat="0" applyBorder="0" applyAlignment="0" applyProtection="0"/>
    <xf numFmtId="0" fontId="17" fillId="11" borderId="0" applyNumberFormat="0" applyBorder="0" applyAlignment="0" applyProtection="0"/>
    <xf numFmtId="0" fontId="9" fillId="13" borderId="0" applyNumberFormat="0" applyBorder="0" applyAlignment="0" applyProtection="0"/>
    <xf numFmtId="0" fontId="9" fillId="5" borderId="0" applyNumberFormat="0" applyBorder="0" applyAlignment="0" applyProtection="0"/>
    <xf numFmtId="0" fontId="9" fillId="0" borderId="0"/>
    <xf numFmtId="0" fontId="14" fillId="0" borderId="0">
      <alignment vertical="top"/>
    </xf>
    <xf numFmtId="178" fontId="10" fillId="0" borderId="0" applyFont="0" applyFill="0" applyBorder="0" applyAlignment="0" applyProtection="0"/>
    <xf numFmtId="0" fontId="14" fillId="0" borderId="0">
      <alignment vertical="top"/>
    </xf>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0" fontId="9" fillId="16" borderId="2" applyNumberFormat="0" applyAlignment="0" applyProtection="0"/>
    <xf numFmtId="0" fontId="9" fillId="16" borderId="2" applyNumberFormat="0" applyAlignment="0" applyProtection="0"/>
    <xf numFmtId="0" fontId="9" fillId="0" borderId="0"/>
    <xf numFmtId="187" fontId="9" fillId="0" borderId="0" applyFill="0" applyBorder="0" applyAlignment="0" applyProtection="0"/>
    <xf numFmtId="187" fontId="9" fillId="0" borderId="0" applyFill="0" applyBorder="0" applyAlignment="0" applyProtection="0"/>
    <xf numFmtId="0" fontId="16" fillId="0" borderId="0" applyNumberFormat="0" applyFill="0" applyBorder="0" applyAlignment="0" applyProtection="0">
      <alignment vertical="top"/>
      <protection locked="0"/>
    </xf>
    <xf numFmtId="0" fontId="47" fillId="0" borderId="0"/>
    <xf numFmtId="0" fontId="10" fillId="0" borderId="0"/>
    <xf numFmtId="176" fontId="10" fillId="0" borderId="0" applyFont="0" applyFill="0" applyBorder="0" applyAlignment="0" applyProtection="0"/>
    <xf numFmtId="0" fontId="14" fillId="0" borderId="0">
      <alignment vertical="top"/>
    </xf>
    <xf numFmtId="0" fontId="9" fillId="0" borderId="0"/>
    <xf numFmtId="0" fontId="9" fillId="15" borderId="0" applyNumberFormat="0" applyBorder="0" applyAlignment="0" applyProtection="0"/>
    <xf numFmtId="0" fontId="9" fillId="6" borderId="0" applyNumberFormat="0" applyBorder="0" applyAlignment="0" applyProtection="0"/>
    <xf numFmtId="0" fontId="8" fillId="14" borderId="0" applyNumberFormat="0" applyBorder="0" applyAlignment="0" applyProtection="0"/>
    <xf numFmtId="0" fontId="9" fillId="6" borderId="0" applyNumberFormat="0" applyBorder="0" applyAlignment="0" applyProtection="0"/>
    <xf numFmtId="0" fontId="8" fillId="12" borderId="0" applyNumberFormat="0" applyBorder="0" applyAlignment="0" applyProtection="0"/>
    <xf numFmtId="187" fontId="9" fillId="0" borderId="0" applyFill="0" applyBorder="0" applyAlignment="0" applyProtection="0"/>
    <xf numFmtId="187" fontId="9" fillId="0" borderId="0" applyFill="0" applyBorder="0" applyAlignment="0" applyProtection="0"/>
    <xf numFmtId="0" fontId="19" fillId="0" borderId="0" applyNumberFormat="0" applyFill="0" applyBorder="0" applyAlignment="0" applyProtection="0">
      <alignment vertical="top"/>
      <protection locked="0"/>
    </xf>
    <xf numFmtId="188" fontId="9" fillId="0" borderId="0" applyFill="0" applyBorder="0" applyAlignment="0" applyProtection="0"/>
    <xf numFmtId="0" fontId="10" fillId="0" borderId="0"/>
    <xf numFmtId="188" fontId="9" fillId="0" borderId="0" applyFill="0" applyBorder="0" applyAlignment="0" applyProtection="0"/>
    <xf numFmtId="188" fontId="10" fillId="0" borderId="0" applyFill="0" applyBorder="0" applyAlignment="0" applyProtection="0"/>
    <xf numFmtId="0" fontId="47" fillId="0" borderId="0"/>
    <xf numFmtId="187" fontId="9" fillId="0" borderId="0" applyFill="0" applyBorder="0" applyAlignment="0" applyProtection="0"/>
    <xf numFmtId="0" fontId="9" fillId="0" borderId="0"/>
    <xf numFmtId="0" fontId="9" fillId="22" borderId="0" applyNumberFormat="0" applyBorder="0" applyAlignment="0" applyProtection="0"/>
    <xf numFmtId="0" fontId="47" fillId="0" borderId="0"/>
    <xf numFmtId="0" fontId="9" fillId="0" borderId="0" applyFont="0" applyFill="0" applyBorder="0" applyAlignment="0" applyProtection="0"/>
    <xf numFmtId="188" fontId="9" fillId="0" borderId="0" applyFill="0" applyBorder="0" applyAlignment="0" applyProtection="0"/>
    <xf numFmtId="0" fontId="14" fillId="0" borderId="0">
      <alignment vertical="top"/>
    </xf>
    <xf numFmtId="0" fontId="8" fillId="24" borderId="0" applyNumberFormat="0" applyBorder="0" applyAlignment="0" applyProtection="0"/>
    <xf numFmtId="0" fontId="10" fillId="0" borderId="0"/>
    <xf numFmtId="0" fontId="8" fillId="27" borderId="0" applyNumberFormat="0" applyBorder="0" applyAlignment="0" applyProtection="0"/>
    <xf numFmtId="0" fontId="9" fillId="29" borderId="0" applyNumberFormat="0" applyBorder="0" applyAlignment="0" applyProtection="0"/>
    <xf numFmtId="0" fontId="19" fillId="0" borderId="0" applyNumberFormat="0" applyFill="0" applyBorder="0" applyAlignment="0" applyProtection="0">
      <alignment vertical="top"/>
      <protection locked="0"/>
    </xf>
    <xf numFmtId="167" fontId="10" fillId="0" borderId="0" applyFont="0" applyFill="0" applyBorder="0" applyAlignment="0" applyProtection="0"/>
    <xf numFmtId="0" fontId="47" fillId="0" borderId="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0" fontId="19" fillId="0" borderId="0" applyNumberFormat="0" applyFill="0" applyBorder="0" applyAlignment="0" applyProtection="0">
      <alignment vertical="top"/>
      <protection locked="0"/>
    </xf>
    <xf numFmtId="9" fontId="14" fillId="0" borderId="0" applyFont="0" applyFill="0" applyBorder="0" applyAlignment="0" applyProtection="0"/>
    <xf numFmtId="0" fontId="47" fillId="0" borderId="0"/>
    <xf numFmtId="187" fontId="9" fillId="0" borderId="0" applyFill="0" applyBorder="0" applyAlignment="0" applyProtection="0"/>
    <xf numFmtId="9" fontId="10" fillId="0" borderId="0" applyFont="0" applyFill="0" applyBorder="0" applyAlignment="0" applyProtection="0"/>
    <xf numFmtId="0" fontId="10" fillId="0" borderId="0"/>
    <xf numFmtId="9" fontId="10" fillId="0" borderId="0" applyFill="0" applyBorder="0" applyAlignment="0" applyProtection="0"/>
    <xf numFmtId="0" fontId="9" fillId="11" borderId="0" applyNumberFormat="0" applyBorder="0" applyAlignment="0" applyProtection="0"/>
    <xf numFmtId="9" fontId="10" fillId="0" borderId="0" applyFill="0" applyBorder="0" applyAlignment="0" applyProtection="0"/>
    <xf numFmtId="0" fontId="8" fillId="37" borderId="0" applyNumberFormat="0" applyBorder="0" applyAlignment="0" applyProtection="0"/>
    <xf numFmtId="0" fontId="10" fillId="0" borderId="0"/>
    <xf numFmtId="0" fontId="9" fillId="40" borderId="0" applyNumberFormat="0" applyBorder="0" applyAlignment="0" applyProtection="0"/>
    <xf numFmtId="0" fontId="14" fillId="0" borderId="0">
      <alignment vertical="top"/>
    </xf>
    <xf numFmtId="0" fontId="8" fillId="8" borderId="0" applyNumberFormat="0" applyBorder="0" applyAlignment="0" applyProtection="0"/>
    <xf numFmtId="0" fontId="8" fillId="24" borderId="0" applyNumberFormat="0" applyBorder="0" applyAlignment="0" applyProtection="0"/>
    <xf numFmtId="0" fontId="14" fillId="0" borderId="0">
      <alignment vertical="top"/>
    </xf>
    <xf numFmtId="0" fontId="14" fillId="0" borderId="0">
      <alignment vertical="top"/>
    </xf>
    <xf numFmtId="0" fontId="30" fillId="27" borderId="0"/>
    <xf numFmtId="0" fontId="14" fillId="0" borderId="0">
      <alignment vertical="top"/>
    </xf>
    <xf numFmtId="0" fontId="9" fillId="18" borderId="0" applyNumberFormat="0" applyBorder="0" applyAlignment="0" applyProtection="0"/>
    <xf numFmtId="0" fontId="14" fillId="0" borderId="0">
      <alignment vertical="top"/>
    </xf>
    <xf numFmtId="0" fontId="14" fillId="0" borderId="0">
      <alignment vertical="top"/>
    </xf>
    <xf numFmtId="0" fontId="14" fillId="0" borderId="0">
      <alignment vertical="top"/>
    </xf>
    <xf numFmtId="181" fontId="9" fillId="0" borderId="0"/>
    <xf numFmtId="0" fontId="18" fillId="29" borderId="6" applyNumberFormat="0" applyAlignment="0" applyProtection="0"/>
    <xf numFmtId="0" fontId="9" fillId="16" borderId="2" applyNumberFormat="0" applyAlignment="0" applyProtection="0"/>
    <xf numFmtId="0" fontId="14" fillId="0" borderId="0">
      <alignment vertical="top"/>
    </xf>
    <xf numFmtId="0" fontId="9" fillId="30" borderId="0" applyNumberFormat="0" applyBorder="0" applyAlignment="0" applyProtection="0"/>
    <xf numFmtId="0" fontId="14" fillId="0" borderId="0">
      <alignment vertical="top"/>
    </xf>
    <xf numFmtId="0" fontId="14" fillId="0" borderId="0">
      <alignment vertical="top"/>
    </xf>
    <xf numFmtId="0" fontId="9" fillId="0" borderId="0"/>
    <xf numFmtId="0" fontId="9" fillId="0" borderId="0"/>
    <xf numFmtId="0" fontId="14" fillId="0" borderId="0">
      <alignment vertical="top"/>
    </xf>
    <xf numFmtId="0" fontId="9" fillId="16" borderId="2" applyNumberFormat="0" applyAlignment="0" applyProtection="0"/>
    <xf numFmtId="0" fontId="9" fillId="32" borderId="0" applyNumberFormat="0" applyBorder="0" applyAlignment="0" applyProtection="0"/>
    <xf numFmtId="188" fontId="9" fillId="0" borderId="0" applyFill="0" applyBorder="0" applyAlignment="0" applyProtection="0"/>
    <xf numFmtId="0" fontId="14" fillId="0" borderId="0">
      <alignment vertical="top"/>
    </xf>
    <xf numFmtId="0" fontId="14" fillId="0" borderId="0">
      <alignment vertical="top"/>
    </xf>
    <xf numFmtId="0" fontId="14" fillId="0" borderId="0">
      <alignment vertical="top"/>
    </xf>
    <xf numFmtId="0" fontId="32" fillId="0" borderId="10" applyNumberFormat="0" applyFill="0" applyAlignment="0" applyProtection="0"/>
    <xf numFmtId="0" fontId="14" fillId="0" borderId="0">
      <alignment vertical="top"/>
    </xf>
    <xf numFmtId="201" fontId="33" fillId="0" borderId="0">
      <alignment vertical="center"/>
    </xf>
    <xf numFmtId="0" fontId="14" fillId="0" borderId="0">
      <alignment vertical="top"/>
    </xf>
    <xf numFmtId="0" fontId="14" fillId="0" borderId="0">
      <alignment vertical="top"/>
    </xf>
    <xf numFmtId="0" fontId="8" fillId="4" borderId="0" applyNumberFormat="0" applyBorder="0" applyAlignment="0" applyProtection="0"/>
    <xf numFmtId="0" fontId="14" fillId="0" borderId="0">
      <alignment vertical="top"/>
    </xf>
    <xf numFmtId="0" fontId="14" fillId="0" borderId="0">
      <alignment vertical="top"/>
    </xf>
    <xf numFmtId="0" fontId="8" fillId="14" borderId="0" applyNumberFormat="0" applyBorder="0" applyAlignment="0" applyProtection="0"/>
    <xf numFmtId="0" fontId="14" fillId="0" borderId="0">
      <alignment vertical="top"/>
    </xf>
    <xf numFmtId="0" fontId="34" fillId="0" borderId="11" applyNumberFormat="0" applyFill="0" applyAlignment="0" applyProtection="0"/>
    <xf numFmtId="0" fontId="14" fillId="0" borderId="0">
      <alignment vertical="top"/>
    </xf>
    <xf numFmtId="0" fontId="9" fillId="29" borderId="0" applyNumberFormat="0" applyBorder="0" applyAlignment="0" applyProtection="0"/>
    <xf numFmtId="0" fontId="14" fillId="0" borderId="0">
      <alignment vertical="top"/>
    </xf>
    <xf numFmtId="0" fontId="8" fillId="35" borderId="0" applyNumberFormat="0" applyBorder="0" applyAlignment="0" applyProtection="0"/>
    <xf numFmtId="0" fontId="10" fillId="0" borderId="0"/>
    <xf numFmtId="0" fontId="10" fillId="0" borderId="0"/>
    <xf numFmtId="0" fontId="8" fillId="19" borderId="0" applyNumberFormat="0" applyBorder="0" applyAlignment="0" applyProtection="0"/>
    <xf numFmtId="187" fontId="9" fillId="0" borderId="0" applyFill="0" applyBorder="0" applyAlignment="0" applyProtection="0"/>
    <xf numFmtId="0" fontId="10" fillId="0" borderId="0"/>
    <xf numFmtId="0" fontId="9" fillId="7" borderId="0" applyNumberFormat="0" applyBorder="0" applyAlignment="0" applyProtection="0"/>
    <xf numFmtId="0" fontId="10" fillId="0" borderId="0"/>
    <xf numFmtId="198" fontId="10" fillId="0" borderId="0" applyFill="0" applyBorder="0" applyAlignment="0" applyProtection="0"/>
    <xf numFmtId="0" fontId="10" fillId="0" borderId="0"/>
    <xf numFmtId="0" fontId="9" fillId="16" borderId="2" applyNumberFormat="0" applyAlignment="0" applyProtection="0"/>
    <xf numFmtId="0" fontId="9" fillId="16" borderId="2" applyNumberFormat="0" applyAlignment="0" applyProtection="0"/>
    <xf numFmtId="0" fontId="10" fillId="0" borderId="0"/>
    <xf numFmtId="184" fontId="10" fillId="0" borderId="0" applyFill="0" applyBorder="0" applyAlignment="0" applyProtection="0"/>
    <xf numFmtId="0" fontId="10" fillId="0" borderId="0"/>
    <xf numFmtId="0" fontId="10" fillId="0" borderId="0"/>
    <xf numFmtId="0" fontId="14" fillId="0" borderId="0">
      <alignment vertical="top"/>
    </xf>
    <xf numFmtId="0" fontId="14" fillId="0" borderId="0">
      <alignment vertical="top"/>
    </xf>
    <xf numFmtId="188" fontId="9" fillId="0" borderId="0" applyFill="0" applyBorder="0" applyAlignment="0" applyProtection="0"/>
    <xf numFmtId="0" fontId="14" fillId="0" borderId="0">
      <alignment vertical="top"/>
    </xf>
    <xf numFmtId="0" fontId="13" fillId="0" borderId="0" applyNumberFormat="0" applyFill="0" applyBorder="0" applyAlignment="0" applyProtection="0"/>
    <xf numFmtId="0" fontId="10" fillId="0" borderId="0"/>
    <xf numFmtId="0" fontId="10" fillId="0" borderId="0"/>
    <xf numFmtId="0" fontId="8" fillId="19" borderId="0" applyNumberFormat="0" applyBorder="0" applyAlignment="0" applyProtection="0"/>
    <xf numFmtId="187" fontId="9" fillId="0" borderId="0" applyFill="0" applyBorder="0" applyAlignment="0" applyProtection="0"/>
    <xf numFmtId="0" fontId="10" fillId="0" borderId="0"/>
    <xf numFmtId="0" fontId="47" fillId="0" borderId="0"/>
    <xf numFmtId="0" fontId="8" fillId="48" borderId="0" applyNumberFormat="0" applyBorder="0" applyAlignment="0" applyProtection="0"/>
    <xf numFmtId="0" fontId="9" fillId="46" borderId="0" applyNumberFormat="0" applyBorder="0" applyAlignment="0" applyProtection="0"/>
    <xf numFmtId="0" fontId="47" fillId="0" borderId="0"/>
    <xf numFmtId="0" fontId="8" fillId="33" borderId="0" applyNumberFormat="0" applyBorder="0" applyAlignment="0" applyProtection="0"/>
    <xf numFmtId="0" fontId="9" fillId="46" borderId="0" applyNumberFormat="0" applyBorder="0" applyAlignment="0" applyProtection="0"/>
    <xf numFmtId="0" fontId="47" fillId="0" borderId="0"/>
    <xf numFmtId="0" fontId="8" fillId="3" borderId="0" applyNumberFormat="0" applyBorder="0" applyAlignment="0" applyProtection="0"/>
    <xf numFmtId="182" fontId="10" fillId="0" borderId="0">
      <alignment horizontal="left" vertical="center" wrapText="1" indent="2"/>
    </xf>
    <xf numFmtId="0" fontId="8" fillId="44"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2" borderId="0" applyNumberFormat="0" applyBorder="0" applyAlignment="0" applyProtection="0"/>
    <xf numFmtId="0" fontId="47" fillId="0" borderId="0"/>
    <xf numFmtId="166" fontId="10" fillId="0" borderId="0" applyFont="0" applyFill="0" applyBorder="0" applyAlignment="0" applyProtection="0"/>
    <xf numFmtId="0" fontId="8" fillId="51" borderId="0" applyNumberFormat="0" applyBorder="0" applyAlignment="0" applyProtection="0"/>
    <xf numFmtId="0" fontId="9" fillId="42" borderId="0" applyNumberFormat="0" applyBorder="0" applyAlignment="0" applyProtection="0"/>
    <xf numFmtId="0" fontId="8" fillId="18" borderId="0" applyNumberFormat="0" applyBorder="0" applyAlignment="0" applyProtection="0"/>
    <xf numFmtId="0" fontId="9" fillId="42" borderId="0" applyNumberFormat="0" applyBorder="0" applyAlignment="0" applyProtection="0"/>
    <xf numFmtId="0" fontId="9" fillId="16" borderId="2" applyNumberFormat="0" applyAlignment="0" applyProtection="0"/>
    <xf numFmtId="0" fontId="9" fillId="7" borderId="0" applyNumberFormat="0" applyBorder="0" applyAlignment="0" applyProtection="0"/>
    <xf numFmtId="0" fontId="17" fillId="42" borderId="0"/>
    <xf numFmtId="0" fontId="9" fillId="42" borderId="0" applyNumberFormat="0" applyBorder="0" applyAlignment="0" applyProtection="0"/>
    <xf numFmtId="0" fontId="9" fillId="16" borderId="2" applyNumberFormat="0" applyAlignment="0" applyProtection="0"/>
    <xf numFmtId="0" fontId="9" fillId="7"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50" borderId="0" applyNumberFormat="0" applyBorder="0" applyAlignment="0" applyProtection="0"/>
    <xf numFmtId="0" fontId="8" fillId="19" borderId="0" applyNumberFormat="0" applyBorder="0" applyAlignment="0" applyProtection="0"/>
    <xf numFmtId="0" fontId="23" fillId="52" borderId="6"/>
    <xf numFmtId="0" fontId="9" fillId="50" borderId="0" applyNumberFormat="0" applyBorder="0" applyAlignment="0" applyProtection="0"/>
    <xf numFmtId="0" fontId="8" fillId="23" borderId="0" applyNumberFormat="0" applyBorder="0" applyAlignment="0" applyProtection="0"/>
    <xf numFmtId="186" fontId="10" fillId="0" borderId="0" applyFill="0" applyBorder="0" applyAlignment="0" applyProtection="0"/>
    <xf numFmtId="0" fontId="9" fillId="50" borderId="0" applyNumberFormat="0" applyBorder="0" applyAlignment="0" applyProtection="0"/>
    <xf numFmtId="166" fontId="10" fillId="0" borderId="0" applyFont="0" applyFill="0" applyBorder="0" applyAlignment="0" applyProtection="0"/>
    <xf numFmtId="167" fontId="10" fillId="0" borderId="0" applyFont="0" applyFill="0" applyBorder="0" applyAlignment="0" applyProtection="0"/>
    <xf numFmtId="186" fontId="10" fillId="0" borderId="0" applyFill="0" applyBorder="0" applyAlignment="0" applyProtection="0"/>
    <xf numFmtId="0" fontId="9" fillId="50" borderId="0" applyNumberFormat="0" applyBorder="0" applyAlignment="0" applyProtection="0"/>
    <xf numFmtId="186" fontId="10" fillId="0" borderId="0" applyFill="0" applyBorder="0" applyAlignment="0" applyProtection="0"/>
    <xf numFmtId="0" fontId="9" fillId="47" borderId="0" applyNumberFormat="0" applyBorder="0" applyAlignment="0" applyProtection="0"/>
    <xf numFmtId="0" fontId="8" fillId="45" borderId="0" applyNumberFormat="0" applyBorder="0" applyAlignment="0" applyProtection="0"/>
    <xf numFmtId="0" fontId="9" fillId="47" borderId="0" applyNumberFormat="0" applyBorder="0" applyAlignment="0" applyProtection="0"/>
    <xf numFmtId="0" fontId="8" fillId="49"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29" borderId="0" applyNumberFormat="0" applyBorder="0" applyAlignment="0" applyProtection="0"/>
    <xf numFmtId="0" fontId="9" fillId="29" borderId="0" applyNumberFormat="0" applyBorder="0" applyAlignment="0" applyProtection="0"/>
    <xf numFmtId="0" fontId="9" fillId="53" borderId="0" applyNumberFormat="0" applyBorder="0" applyAlignment="0" applyProtection="0"/>
    <xf numFmtId="0" fontId="34" fillId="0" borderId="11"/>
    <xf numFmtId="0" fontId="9" fillId="31" borderId="0" applyNumberFormat="0" applyBorder="0" applyAlignment="0" applyProtection="0"/>
    <xf numFmtId="0" fontId="10" fillId="0" borderId="0"/>
    <xf numFmtId="0" fontId="9" fillId="17" borderId="0" applyNumberFormat="0" applyBorder="0" applyAlignment="0" applyProtection="0"/>
    <xf numFmtId="193" fontId="10" fillId="0" borderId="0" applyFont="0" applyFill="0" applyBorder="0" applyAlignment="0" applyProtection="0"/>
    <xf numFmtId="0" fontId="31" fillId="0" borderId="0" applyNumberFormat="0" applyFill="0" applyBorder="0" applyAlignment="0" applyProtection="0"/>
    <xf numFmtId="0" fontId="10" fillId="0" borderId="0"/>
    <xf numFmtId="0" fontId="9" fillId="6" borderId="0" applyNumberFormat="0" applyBorder="0" applyAlignment="0" applyProtection="0"/>
    <xf numFmtId="0" fontId="10" fillId="0" borderId="0"/>
    <xf numFmtId="0" fontId="9" fillId="54" borderId="0" applyNumberFormat="0" applyBorder="0" applyAlignment="0" applyProtection="0"/>
    <xf numFmtId="0" fontId="9" fillId="0" borderId="0"/>
    <xf numFmtId="0" fontId="9" fillId="55" borderId="0" applyNumberFormat="0" applyBorder="0" applyAlignment="0" applyProtection="0"/>
    <xf numFmtId="0" fontId="9" fillId="0" borderId="0"/>
    <xf numFmtId="0" fontId="9" fillId="56" borderId="0" applyNumberFormat="0" applyBorder="0" applyAlignment="0" applyProtection="0"/>
    <xf numFmtId="0" fontId="9" fillId="0" borderId="0"/>
    <xf numFmtId="0" fontId="9" fillId="57" borderId="0" applyNumberFormat="0" applyBorder="0" applyAlignment="0" applyProtection="0"/>
    <xf numFmtId="188" fontId="9" fillId="0" borderId="0" applyFill="0" applyBorder="0" applyAlignment="0" applyProtection="0"/>
    <xf numFmtId="0" fontId="9" fillId="32" borderId="0" applyNumberFormat="0" applyBorder="0" applyAlignment="0" applyProtection="0"/>
    <xf numFmtId="188" fontId="9" fillId="0" borderId="0" applyFill="0" applyBorder="0" applyAlignment="0" applyProtection="0"/>
    <xf numFmtId="0" fontId="9" fillId="32" borderId="0" applyNumberFormat="0" applyBorder="0" applyAlignment="0" applyProtection="0"/>
    <xf numFmtId="188" fontId="9" fillId="0" borderId="0" applyFill="0" applyBorder="0" applyAlignment="0" applyProtection="0"/>
    <xf numFmtId="0" fontId="9" fillId="32" borderId="0" applyNumberFormat="0" applyBorder="0" applyAlignment="0" applyProtection="0"/>
    <xf numFmtId="0" fontId="9" fillId="30" borderId="0" applyNumberFormat="0" applyBorder="0" applyAlignment="0" applyProtection="0"/>
    <xf numFmtId="0" fontId="9" fillId="30" borderId="0" applyNumberFormat="0" applyBorder="0" applyAlignment="0" applyProtection="0"/>
    <xf numFmtId="0" fontId="9" fillId="30" borderId="0" applyNumberFormat="0" applyBorder="0" applyAlignment="0" applyProtection="0"/>
    <xf numFmtId="182" fontId="10" fillId="0" borderId="0">
      <alignment horizontal="left" vertical="center" wrapText="1" indent="2"/>
    </xf>
    <xf numFmtId="0" fontId="9" fillId="16" borderId="2" applyNumberFormat="0" applyAlignment="0" applyProtection="0"/>
    <xf numFmtId="0" fontId="9" fillId="18" borderId="0" applyNumberFormat="0" applyBorder="0" applyAlignment="0" applyProtection="0"/>
    <xf numFmtId="182" fontId="10" fillId="0" borderId="0">
      <alignment horizontal="left" vertical="center" wrapText="1" indent="2"/>
    </xf>
    <xf numFmtId="0" fontId="9" fillId="18" borderId="0" applyNumberFormat="0" applyBorder="0" applyAlignment="0" applyProtection="0"/>
    <xf numFmtId="0" fontId="9" fillId="18" borderId="0" applyNumberFormat="0" applyBorder="0" applyAlignment="0" applyProtection="0"/>
    <xf numFmtId="0" fontId="9" fillId="16" borderId="2" applyNumberFormat="0" applyAlignment="0" applyProtection="0"/>
    <xf numFmtId="0" fontId="9" fillId="50" borderId="0" applyNumberFormat="0" applyBorder="0" applyAlignment="0" applyProtection="0"/>
    <xf numFmtId="0" fontId="9" fillId="50" borderId="0" applyNumberFormat="0" applyBorder="0" applyAlignment="0" applyProtection="0"/>
    <xf numFmtId="0" fontId="9" fillId="50" borderId="0" applyNumberFormat="0" applyBorder="0" applyAlignment="0" applyProtection="0"/>
    <xf numFmtId="0" fontId="9" fillId="50"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4" borderId="0" applyNumberFormat="0" applyBorder="0" applyAlignment="0" applyProtection="0"/>
    <xf numFmtId="186" fontId="10" fillId="0" borderId="0" applyFill="0" applyBorder="0" applyAlignment="0" applyProtection="0"/>
    <xf numFmtId="0" fontId="9" fillId="34" borderId="0" applyNumberFormat="0" applyBorder="0" applyAlignment="0" applyProtection="0"/>
    <xf numFmtId="186" fontId="10" fillId="0" borderId="0" applyFill="0" applyBorder="0" applyAlignment="0" applyProtection="0"/>
    <xf numFmtId="0" fontId="9" fillId="34" borderId="0" applyNumberFormat="0" applyBorder="0" applyAlignment="0" applyProtection="0"/>
    <xf numFmtId="186" fontId="10" fillId="0" borderId="0" applyFill="0" applyBorder="0" applyAlignment="0" applyProtection="0"/>
    <xf numFmtId="0" fontId="9" fillId="34" borderId="0" applyNumberFormat="0" applyBorder="0" applyAlignment="0" applyProtection="0"/>
    <xf numFmtId="186" fontId="10" fillId="0" borderId="0" applyFill="0" applyBorder="0" applyAlignment="0" applyProtection="0"/>
    <xf numFmtId="0" fontId="9" fillId="13"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8" fillId="43" borderId="0" applyNumberFormat="0" applyBorder="0" applyAlignment="0" applyProtection="0"/>
    <xf numFmtId="5" fontId="9" fillId="0" borderId="0" applyFont="0" applyFill="0" applyBorder="0" applyAlignment="0" applyProtection="0"/>
    <xf numFmtId="0" fontId="9" fillId="30" borderId="0"/>
    <xf numFmtId="0" fontId="9" fillId="3" borderId="0" applyNumberFormat="0" applyBorder="0" applyAlignment="0" applyProtection="0"/>
    <xf numFmtId="5" fontId="9" fillId="0" borderId="0" applyFont="0" applyFill="0" applyBorder="0" applyAlignment="0" applyProtection="0"/>
    <xf numFmtId="0" fontId="9" fillId="18" borderId="0"/>
    <xf numFmtId="0" fontId="9" fillId="51" borderId="0" applyNumberFormat="0" applyBorder="0" applyAlignment="0" applyProtection="0"/>
    <xf numFmtId="0" fontId="9" fillId="18" borderId="0" applyNumberFormat="0" applyBorder="0" applyAlignment="0" applyProtection="0"/>
    <xf numFmtId="0" fontId="9" fillId="54" borderId="0" applyNumberFormat="0" applyBorder="0" applyAlignment="0" applyProtection="0"/>
    <xf numFmtId="0" fontId="9" fillId="55" borderId="0" applyNumberFormat="0" applyBorder="0" applyAlignment="0" applyProtection="0"/>
    <xf numFmtId="0" fontId="9" fillId="32" borderId="0" applyNumberFormat="0" applyBorder="0" applyAlignment="0" applyProtection="0"/>
    <xf numFmtId="0" fontId="9" fillId="58" borderId="0" applyNumberFormat="0" applyBorder="0" applyAlignment="0" applyProtection="0"/>
    <xf numFmtId="0" fontId="9" fillId="34" borderId="0" applyNumberFormat="0" applyBorder="0" applyAlignment="0" applyProtection="0"/>
    <xf numFmtId="0" fontId="8" fillId="8" borderId="0" applyNumberFormat="0" applyBorder="0" applyAlignment="0" applyProtection="0"/>
    <xf numFmtId="187" fontId="9" fillId="0" borderId="0" applyFill="0" applyBorder="0" applyAlignment="0" applyProtection="0"/>
    <xf numFmtId="187" fontId="9" fillId="0" borderId="0" applyFill="0" applyBorder="0" applyAlignment="0" applyProtection="0"/>
    <xf numFmtId="0" fontId="8" fillId="8" borderId="0" applyNumberFormat="0" applyBorder="0" applyAlignment="0" applyProtection="0"/>
    <xf numFmtId="187" fontId="9" fillId="0" borderId="0" applyFill="0" applyBorder="0" applyAlignment="0" applyProtection="0"/>
    <xf numFmtId="187" fontId="9" fillId="0" borderId="0" applyFill="0" applyBorder="0" applyAlignment="0" applyProtection="0"/>
    <xf numFmtId="0" fontId="8" fillId="48" borderId="0" applyNumberFormat="0" applyBorder="0" applyAlignment="0" applyProtection="0"/>
    <xf numFmtId="0" fontId="8" fillId="30" borderId="0" applyNumberFormat="0" applyBorder="0" applyAlignment="0" applyProtection="0"/>
    <xf numFmtId="0" fontId="10" fillId="0" borderId="0"/>
    <xf numFmtId="0" fontId="10" fillId="0" borderId="0"/>
    <xf numFmtId="0" fontId="9" fillId="36" borderId="0" applyNumberFormat="0" applyBorder="0" applyAlignment="0" applyProtection="0"/>
    <xf numFmtId="187" fontId="9" fillId="0" borderId="0" applyFill="0" applyBorder="0" applyAlignment="0" applyProtection="0"/>
    <xf numFmtId="187" fontId="9" fillId="0" borderId="0" applyFill="0" applyBorder="0" applyAlignment="0" applyProtection="0"/>
    <xf numFmtId="0" fontId="35" fillId="0" borderId="0" applyNumberFormat="0" applyFill="0" applyBorder="0" applyAlignment="0" applyProtection="0"/>
    <xf numFmtId="0" fontId="8" fillId="27" borderId="0" applyNumberFormat="0" applyBorder="0" applyAlignment="0" applyProtection="0"/>
    <xf numFmtId="0" fontId="8" fillId="4" borderId="0" applyNumberFormat="0" applyBorder="0" applyAlignment="0" applyProtection="0"/>
    <xf numFmtId="0" fontId="8" fillId="18" borderId="0" applyNumberFormat="0" applyBorder="0" applyAlignment="0" applyProtection="0"/>
    <xf numFmtId="0" fontId="8" fillId="4" borderId="0" applyNumberFormat="0" applyBorder="0" applyAlignment="0" applyProtection="0"/>
    <xf numFmtId="0" fontId="8" fillId="21" borderId="0" applyNumberFormat="0" applyBorder="0" applyAlignment="0" applyProtection="0"/>
    <xf numFmtId="0" fontId="8" fillId="38" borderId="0" applyNumberFormat="0" applyBorder="0" applyAlignment="0" applyProtection="0"/>
    <xf numFmtId="0" fontId="8" fillId="21"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4" borderId="0" applyNumberFormat="0" applyBorder="0" applyAlignment="0" applyProtection="0"/>
    <xf numFmtId="0" fontId="8" fillId="49" borderId="0" applyNumberFormat="0" applyBorder="0" applyAlignment="0" applyProtection="0"/>
    <xf numFmtId="0" fontId="8" fillId="14" borderId="0" applyNumberFormat="0" applyBorder="0" applyAlignment="0" applyProtection="0"/>
    <xf numFmtId="0" fontId="47" fillId="0" borderId="0"/>
    <xf numFmtId="0" fontId="8" fillId="20"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41" borderId="0" applyNumberFormat="0" applyBorder="0" applyAlignment="0" applyProtection="0"/>
    <xf numFmtId="0" fontId="8" fillId="62" borderId="0" applyNumberFormat="0" applyBorder="0" applyAlignment="0" applyProtection="0"/>
    <xf numFmtId="0" fontId="8" fillId="60" borderId="0" applyNumberFormat="0" applyBorder="0" applyAlignment="0" applyProtection="0"/>
    <xf numFmtId="0" fontId="27" fillId="0" borderId="0"/>
    <xf numFmtId="0" fontId="8" fillId="37" borderId="0" applyNumberFormat="0" applyBorder="0" applyAlignment="0" applyProtection="0"/>
    <xf numFmtId="0" fontId="8" fillId="12" borderId="0" applyNumberFormat="0" applyBorder="0" applyAlignment="0" applyProtection="0"/>
    <xf numFmtId="0" fontId="8" fillId="23" borderId="0" applyNumberFormat="0" applyBorder="0" applyAlignment="0" applyProtection="0"/>
    <xf numFmtId="0" fontId="8" fillId="61" borderId="0" applyNumberFormat="0" applyBorder="0" applyAlignment="0" applyProtection="0"/>
    <xf numFmtId="0" fontId="17" fillId="42" borderId="0" applyNumberFormat="0" applyBorder="0" applyAlignment="0" applyProtection="0"/>
    <xf numFmtId="0" fontId="22" fillId="17" borderId="0" applyNumberFormat="0" applyBorder="0" applyAlignment="0" applyProtection="0"/>
    <xf numFmtId="0" fontId="8" fillId="19" borderId="0" applyNumberFormat="0" applyBorder="0" applyAlignment="0" applyProtection="0"/>
    <xf numFmtId="187" fontId="9" fillId="0" borderId="0" applyFill="0" applyBorder="0" applyAlignment="0" applyProtection="0"/>
    <xf numFmtId="0" fontId="23" fillId="26" borderId="3" applyNumberFormat="0" applyAlignment="0" applyProtection="0"/>
    <xf numFmtId="184" fontId="10" fillId="0" borderId="0" applyFill="0" applyBorder="0" applyAlignment="0" applyProtection="0"/>
    <xf numFmtId="0" fontId="9" fillId="16" borderId="0" applyNumberFormat="0" applyBorder="0" applyAlignment="0" applyProtection="0"/>
    <xf numFmtId="0" fontId="23" fillId="26" borderId="3" applyNumberFormat="0" applyAlignment="0" applyProtection="0"/>
    <xf numFmtId="0" fontId="9" fillId="16" borderId="0" applyNumberFormat="0" applyBorder="0" applyAlignment="0" applyProtection="0"/>
    <xf numFmtId="0" fontId="23" fillId="59" borderId="6" applyNumberFormat="0" applyAlignment="0" applyProtection="0"/>
    <xf numFmtId="0" fontId="8" fillId="21" borderId="0" applyNumberFormat="0" applyBorder="0" applyAlignment="0" applyProtection="0"/>
    <xf numFmtId="0" fontId="23" fillId="25" borderId="6" applyNumberFormat="0" applyAlignment="0" applyProtection="0"/>
    <xf numFmtId="0" fontId="21" fillId="21" borderId="5" applyNumberFormat="0" applyAlignment="0" applyProtection="0"/>
    <xf numFmtId="0" fontId="24" fillId="26" borderId="3" applyNumberFormat="0" applyAlignment="0" applyProtection="0"/>
    <xf numFmtId="4" fontId="20" fillId="0" borderId="4">
      <alignment horizontal="center"/>
    </xf>
    <xf numFmtId="0" fontId="8" fillId="8" borderId="0" applyNumberFormat="0" applyBorder="0" applyAlignment="0" applyProtection="0"/>
    <xf numFmtId="176" fontId="10" fillId="0" borderId="0" applyFont="0" applyFill="0" applyBorder="0" applyAlignment="0" applyProtection="0"/>
    <xf numFmtId="0" fontId="21" fillId="63" borderId="12" applyNumberFormat="0" applyAlignment="0" applyProtection="0"/>
    <xf numFmtId="0" fontId="9" fillId="21" borderId="0" applyNumberFormat="0" applyBorder="0" applyAlignment="0" applyProtection="0"/>
    <xf numFmtId="5" fontId="9" fillId="0" borderId="0" applyFont="0" applyFill="0" applyBorder="0" applyAlignment="0" applyProtection="0"/>
    <xf numFmtId="0" fontId="34" fillId="0" borderId="11" applyNumberFormat="0" applyFill="0" applyAlignment="0" applyProtection="0"/>
    <xf numFmtId="184" fontId="10" fillId="0" borderId="0" applyFill="0" applyBorder="0" applyAlignment="0" applyProtection="0"/>
    <xf numFmtId="0" fontId="8" fillId="23" borderId="0"/>
    <xf numFmtId="188" fontId="9" fillId="0" borderId="0" applyFill="0" applyBorder="0" applyAlignment="0" applyProtection="0"/>
    <xf numFmtId="0" fontId="21" fillId="21" borderId="5" applyNumberFormat="0" applyAlignment="0" applyProtection="0"/>
    <xf numFmtId="188" fontId="9" fillId="0" borderId="0" applyFill="0" applyBorder="0" applyAlignment="0" applyProtection="0"/>
    <xf numFmtId="0" fontId="21" fillId="21" borderId="5" applyNumberFormat="0" applyAlignment="0" applyProtection="0"/>
    <xf numFmtId="184" fontId="10" fillId="0" borderId="0" applyFill="0" applyBorder="0" applyAlignment="0" applyProtection="0"/>
    <xf numFmtId="0" fontId="8" fillId="61" borderId="0"/>
    <xf numFmtId="0" fontId="21" fillId="7" borderId="12" applyNumberFormat="0" applyAlignment="0" applyProtection="0"/>
    <xf numFmtId="167" fontId="10" fillId="0" borderId="0" applyFont="0" applyFill="0" applyBorder="0" applyAlignment="0" applyProtection="0"/>
    <xf numFmtId="0" fontId="10" fillId="0" borderId="0" applyFill="0" applyBorder="0" applyAlignment="0" applyProtection="0"/>
    <xf numFmtId="0" fontId="9" fillId="16" borderId="2" applyNumberFormat="0" applyAlignment="0" applyProtection="0"/>
    <xf numFmtId="0" fontId="9" fillId="16" borderId="2" applyNumberFormat="0" applyAlignment="0" applyProtection="0"/>
    <xf numFmtId="167" fontId="10" fillId="0" borderId="0" applyFont="0" applyFill="0" applyBorder="0" applyAlignment="0" applyProtection="0"/>
    <xf numFmtId="9" fontId="10" fillId="0" borderId="0" applyFill="0" applyBorder="0" applyAlignment="0" applyProtection="0"/>
    <xf numFmtId="3" fontId="37" fillId="0" borderId="0" applyFont="0" applyFill="0" applyBorder="0" applyAlignment="0" applyProtection="0"/>
    <xf numFmtId="44" fontId="10" fillId="0" borderId="0" applyFont="0" applyFill="0" applyBorder="0" applyAlignment="0" applyProtection="0"/>
    <xf numFmtId="164" fontId="10" fillId="0" borderId="0" applyFill="0" applyBorder="0" applyAlignment="0" applyProtection="0"/>
    <xf numFmtId="164" fontId="10" fillId="0" borderId="0" applyFill="0" applyBorder="0" applyAlignment="0" applyProtection="0"/>
    <xf numFmtId="0" fontId="37" fillId="0" borderId="0" applyFont="0" applyFill="0" applyBorder="0" applyAlignment="0" applyProtection="0"/>
    <xf numFmtId="0" fontId="33" fillId="0" borderId="0"/>
    <xf numFmtId="0" fontId="15" fillId="66"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67" borderId="0" applyNumberFormat="0" applyBorder="0" applyAlignment="0" applyProtection="0"/>
    <xf numFmtId="0" fontId="15" fillId="68" borderId="0" applyNumberFormat="0" applyBorder="0" applyAlignment="0" applyProtection="0"/>
    <xf numFmtId="0" fontId="15" fillId="69" borderId="0" applyNumberFormat="0" applyBorder="0" applyAlignment="0" applyProtection="0"/>
    <xf numFmtId="0" fontId="15" fillId="69" borderId="0" applyNumberFormat="0" applyBorder="0" applyAlignment="0" applyProtection="0"/>
    <xf numFmtId="0" fontId="9" fillId="16" borderId="2" applyNumberFormat="0" applyAlignment="0" applyProtection="0"/>
    <xf numFmtId="0" fontId="9" fillId="64" borderId="0" applyNumberFormat="0" applyBorder="0" applyAlignment="0" applyProtection="0"/>
    <xf numFmtId="188" fontId="9" fillId="0" borderId="0" applyFill="0" applyBorder="0" applyAlignment="0" applyProtection="0"/>
    <xf numFmtId="188" fontId="9" fillId="0" borderId="0" applyFill="0" applyBorder="0" applyAlignment="0" applyProtection="0"/>
    <xf numFmtId="0" fontId="9" fillId="64" borderId="0" applyNumberFormat="0" applyBorder="0" applyAlignment="0" applyProtection="0"/>
    <xf numFmtId="188" fontId="9" fillId="0" borderId="0" applyFill="0" applyBorder="0" applyAlignment="0" applyProtection="0"/>
    <xf numFmtId="188" fontId="9" fillId="0" borderId="0" applyFill="0" applyBorder="0" applyAlignment="0" applyProtection="0"/>
    <xf numFmtId="0" fontId="8" fillId="4" borderId="0" applyNumberFormat="0" applyBorder="0" applyAlignment="0" applyProtection="0"/>
    <xf numFmtId="0" fontId="8" fillId="44" borderId="0" applyNumberFormat="0" applyBorder="0" applyAlignment="0" applyProtection="0"/>
    <xf numFmtId="0" fontId="9" fillId="7" borderId="0" applyNumberFormat="0" applyBorder="0" applyAlignment="0" applyProtection="0"/>
    <xf numFmtId="188" fontId="9" fillId="0" borderId="0" applyFill="0" applyBorder="0" applyAlignment="0" applyProtection="0"/>
    <xf numFmtId="171" fontId="10" fillId="0" borderId="0" applyFont="0" applyFill="0" applyBorder="0" applyAlignment="0" applyProtection="0"/>
    <xf numFmtId="188" fontId="9" fillId="0" borderId="0" applyFill="0" applyBorder="0" applyAlignment="0" applyProtection="0"/>
    <xf numFmtId="0" fontId="8" fillId="8" borderId="0" applyNumberFormat="0" applyBorder="0" applyAlignment="0" applyProtection="0"/>
    <xf numFmtId="0" fontId="10" fillId="0" borderId="0"/>
    <xf numFmtId="176" fontId="10" fillId="0" borderId="0" applyFont="0" applyFill="0" applyBorder="0" applyAlignment="0" applyProtection="0"/>
    <xf numFmtId="176" fontId="10" fillId="0" borderId="0" applyFont="0" applyFill="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188" fontId="9" fillId="0" borderId="0" applyFill="0" applyBorder="0" applyAlignment="0" applyProtection="0"/>
    <xf numFmtId="170" fontId="10" fillId="0" borderId="0" applyFont="0" applyFill="0" applyBorder="0" applyAlignment="0" applyProtection="0"/>
    <xf numFmtId="188" fontId="9" fillId="0" borderId="0" applyFill="0" applyBorder="0" applyAlignment="0" applyProtection="0"/>
    <xf numFmtId="0" fontId="8" fillId="4" borderId="0" applyNumberFormat="0" applyBorder="0" applyAlignment="0" applyProtection="0"/>
    <xf numFmtId="0" fontId="9" fillId="7" borderId="0" applyNumberFormat="0" applyBorder="0" applyAlignment="0" applyProtection="0"/>
    <xf numFmtId="188" fontId="9" fillId="0" borderId="0" applyFill="0" applyBorder="0" applyAlignment="0" applyProtection="0"/>
    <xf numFmtId="185" fontId="10" fillId="0" borderId="0" applyFill="0" applyBorder="0" applyAlignment="0" applyProtection="0"/>
    <xf numFmtId="188" fontId="9" fillId="0" borderId="0" applyFill="0" applyBorder="0" applyAlignment="0" applyProtection="0"/>
    <xf numFmtId="0" fontId="9" fillId="22" borderId="0" applyNumberFormat="0" applyBorder="0" applyAlignment="0" applyProtection="0"/>
    <xf numFmtId="0" fontId="9" fillId="65" borderId="0" applyNumberFormat="0" applyBorder="0" applyAlignment="0" applyProtection="0"/>
    <xf numFmtId="0" fontId="9" fillId="65" borderId="0" applyNumberFormat="0" applyBorder="0" applyAlignment="0" applyProtection="0"/>
    <xf numFmtId="0" fontId="38" fillId="0" borderId="13" applyNumberFormat="0" applyFill="0" applyAlignment="0" applyProtection="0"/>
    <xf numFmtId="0" fontId="9" fillId="65" borderId="0" applyNumberFormat="0" applyBorder="0" applyAlignment="0" applyProtection="0"/>
    <xf numFmtId="0" fontId="9" fillId="38" borderId="0" applyNumberFormat="0" applyBorder="0" applyAlignment="0" applyProtection="0"/>
    <xf numFmtId="0" fontId="18" fillId="15" borderId="6" applyNumberFormat="0" applyAlignment="0" applyProtection="0"/>
    <xf numFmtId="0" fontId="9" fillId="21"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9" fillId="22" borderId="0" applyNumberFormat="0" applyBorder="0" applyAlignment="0" applyProtection="0"/>
    <xf numFmtId="171" fontId="10" fillId="0" borderId="0" applyFont="0" applyFill="0" applyBorder="0" applyAlignment="0" applyProtection="0"/>
    <xf numFmtId="0" fontId="8" fillId="23" borderId="0"/>
    <xf numFmtId="189" fontId="10" fillId="0" borderId="0" applyFont="0" applyFill="0" applyBorder="0" applyAlignment="0" applyProtection="0"/>
    <xf numFmtId="187" fontId="9" fillId="0" borderId="0" applyFill="0" applyBorder="0" applyAlignment="0" applyProtection="0"/>
    <xf numFmtId="187" fontId="9" fillId="0" borderId="0" applyFill="0" applyBorder="0" applyAlignment="0" applyProtection="0"/>
    <xf numFmtId="0" fontId="10" fillId="0" borderId="0"/>
    <xf numFmtId="0" fontId="10" fillId="0" borderId="0"/>
    <xf numFmtId="5" fontId="9" fillId="0" borderId="0" applyFont="0" applyFill="0" applyBorder="0" applyAlignment="0" applyProtection="0"/>
    <xf numFmtId="0" fontId="9" fillId="65" borderId="0" applyNumberFormat="0" applyBorder="0" applyAlignment="0" applyProtection="0"/>
    <xf numFmtId="0" fontId="10" fillId="0" borderId="0"/>
    <xf numFmtId="0" fontId="10" fillId="0" borderId="0"/>
    <xf numFmtId="5" fontId="9" fillId="0" borderId="0" applyFont="0" applyFill="0" applyBorder="0" applyAlignment="0" applyProtection="0"/>
    <xf numFmtId="0" fontId="9" fillId="65"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9" fillId="64" borderId="0" applyNumberFormat="0" applyBorder="0" applyAlignment="0" applyProtection="0"/>
    <xf numFmtId="0" fontId="9" fillId="7" borderId="0" applyNumberFormat="0" applyBorder="0" applyAlignment="0" applyProtection="0"/>
    <xf numFmtId="0" fontId="9" fillId="38" borderId="0" applyNumberFormat="0" applyBorder="0" applyAlignment="0" applyProtection="0"/>
    <xf numFmtId="0" fontId="9" fillId="65" borderId="0" applyNumberFormat="0" applyBorder="0" applyAlignment="0" applyProtection="0"/>
    <xf numFmtId="0" fontId="9" fillId="65" borderId="0" applyNumberFormat="0" applyBorder="0" applyAlignment="0" applyProtection="0"/>
    <xf numFmtId="0" fontId="8" fillId="38" borderId="0" applyNumberFormat="0" applyBorder="0" applyAlignment="0" applyProtection="0"/>
    <xf numFmtId="0" fontId="8" fillId="2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18" fillId="5" borderId="3" applyNumberFormat="0" applyAlignment="0" applyProtection="0"/>
    <xf numFmtId="0" fontId="9" fillId="0" borderId="0"/>
    <xf numFmtId="0" fontId="9" fillId="0" borderId="0"/>
    <xf numFmtId="0" fontId="9" fillId="70" borderId="0" applyNumberFormat="0" applyBorder="0" applyAlignment="0" applyProtection="0"/>
    <xf numFmtId="0" fontId="38" fillId="0" borderId="13"/>
    <xf numFmtId="0" fontId="9" fillId="0" borderId="0"/>
    <xf numFmtId="0" fontId="9" fillId="0" borderId="0"/>
    <xf numFmtId="0" fontId="9" fillId="7" borderId="0" applyNumberFormat="0" applyBorder="0" applyAlignment="0" applyProtection="0"/>
    <xf numFmtId="0" fontId="9" fillId="16" borderId="2" applyNumberFormat="0" applyAlignment="0" applyProtection="0"/>
    <xf numFmtId="0" fontId="9" fillId="0" borderId="0"/>
    <xf numFmtId="0" fontId="9" fillId="0" borderId="0"/>
    <xf numFmtId="0" fontId="31" fillId="0" borderId="9"/>
    <xf numFmtId="0" fontId="9" fillId="0" borderId="0"/>
    <xf numFmtId="0" fontId="9" fillId="0" borderId="0"/>
    <xf numFmtId="0" fontId="9" fillId="7" borderId="0" applyNumberFormat="0" applyBorder="0" applyAlignment="0" applyProtection="0"/>
    <xf numFmtId="0" fontId="9" fillId="16" borderId="2" applyNumberFormat="0" applyAlignment="0" applyProtection="0"/>
    <xf numFmtId="0" fontId="36" fillId="0" borderId="0" applyNumberFormat="0" applyFill="0" applyBorder="0" applyProtection="0">
      <alignment vertical="top" wrapText="1"/>
    </xf>
    <xf numFmtId="0" fontId="9" fillId="0" borderId="0"/>
    <xf numFmtId="0" fontId="31" fillId="0" borderId="0"/>
    <xf numFmtId="0" fontId="9" fillId="64" borderId="0" applyNumberFormat="0" applyBorder="0" applyAlignment="0" applyProtection="0"/>
    <xf numFmtId="0" fontId="9" fillId="65"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9" borderId="0" applyNumberFormat="0" applyBorder="0" applyAlignment="0" applyProtection="0"/>
    <xf numFmtId="187" fontId="9" fillId="0" borderId="0" applyFill="0" applyBorder="0" applyAlignment="0" applyProtection="0"/>
    <xf numFmtId="0" fontId="8" fillId="19" borderId="0" applyNumberFormat="0" applyBorder="0" applyAlignment="0" applyProtection="0"/>
    <xf numFmtId="187" fontId="9" fillId="0" borderId="0" applyFill="0" applyBorder="0" applyAlignment="0" applyProtection="0"/>
    <xf numFmtId="0" fontId="8" fillId="19" borderId="0" applyNumberFormat="0" applyBorder="0" applyAlignment="0" applyProtection="0"/>
    <xf numFmtId="187" fontId="9" fillId="0" borderId="0" applyFill="0" applyBorder="0" applyAlignment="0" applyProtection="0"/>
    <xf numFmtId="187" fontId="9" fillId="0" borderId="0" applyFill="0" applyBorder="0" applyAlignment="0" applyProtection="0"/>
    <xf numFmtId="0" fontId="8" fillId="19" borderId="0" applyNumberFormat="0" applyBorder="0" applyAlignment="0" applyProtection="0"/>
    <xf numFmtId="187" fontId="9" fillId="0" borderId="0" applyFill="0" applyBorder="0" applyAlignment="0" applyProtection="0"/>
    <xf numFmtId="187" fontId="9" fillId="0" borderId="0" applyFill="0" applyBorder="0" applyAlignment="0" applyProtection="0"/>
    <xf numFmtId="0" fontId="8" fillId="19" borderId="0" applyNumberFormat="0" applyBorder="0" applyAlignment="0" applyProtection="0"/>
    <xf numFmtId="0" fontId="10" fillId="0" borderId="0"/>
    <xf numFmtId="0" fontId="10" fillId="0" borderId="0"/>
    <xf numFmtId="187" fontId="9" fillId="0" borderId="0" applyFill="0" applyBorder="0" applyAlignment="0" applyProtection="0"/>
    <xf numFmtId="187" fontId="9" fillId="0" borderId="0" applyFill="0" applyBorder="0" applyAlignment="0" applyProtection="0"/>
    <xf numFmtId="0" fontId="9" fillId="28" borderId="0" applyNumberFormat="0" applyBorder="0" applyAlignment="0" applyProtection="0"/>
    <xf numFmtId="0" fontId="8" fillId="28" borderId="0" applyNumberFormat="0" applyBorder="0" applyAlignment="0" applyProtection="0"/>
    <xf numFmtId="0" fontId="8" fillId="35" borderId="0" applyNumberFormat="0" applyBorder="0" applyAlignment="0" applyProtection="0"/>
    <xf numFmtId="0" fontId="8" fillId="35" borderId="0" applyNumberFormat="0" applyBorder="0" applyAlignment="0" applyProtection="0"/>
    <xf numFmtId="0" fontId="8" fillId="35" borderId="0" applyNumberFormat="0" applyBorder="0" applyAlignment="0" applyProtection="0"/>
    <xf numFmtId="0" fontId="8" fillId="35" borderId="0" applyNumberFormat="0" applyBorder="0" applyAlignment="0" applyProtection="0"/>
    <xf numFmtId="0" fontId="8" fillId="35" borderId="0" applyNumberFormat="0" applyBorder="0" applyAlignment="0" applyProtection="0"/>
    <xf numFmtId="0" fontId="8" fillId="35" borderId="0" applyNumberFormat="0" applyBorder="0" applyAlignment="0" applyProtection="0"/>
    <xf numFmtId="0" fontId="8" fillId="35" borderId="0" applyNumberFormat="0" applyBorder="0" applyAlignment="0" applyProtection="0"/>
    <xf numFmtId="2" fontId="10" fillId="0" borderId="0" applyFill="0" applyBorder="0" applyAlignment="0" applyProtection="0"/>
    <xf numFmtId="0" fontId="13" fillId="0" borderId="0" applyNumberFormat="0" applyFill="0" applyBorder="0" applyAlignment="0" applyProtection="0"/>
    <xf numFmtId="0" fontId="18" fillId="5" borderId="3" applyNumberFormat="0" applyAlignment="0" applyProtection="0"/>
    <xf numFmtId="0" fontId="14" fillId="0" borderId="0">
      <alignment vertical="top"/>
    </xf>
    <xf numFmtId="188" fontId="9" fillId="0" borderId="0" applyFill="0" applyBorder="0" applyAlignment="0" applyProtection="0"/>
    <xf numFmtId="185" fontId="10" fillId="0" borderId="0" applyFill="0" applyBorder="0" applyAlignment="0" applyProtection="0"/>
    <xf numFmtId="188" fontId="9" fillId="0" borderId="0" applyFill="0" applyBorder="0" applyAlignment="0" applyProtection="0"/>
    <xf numFmtId="0" fontId="9" fillId="16" borderId="2" applyNumberFormat="0" applyAlignment="0" applyProtection="0"/>
    <xf numFmtId="0" fontId="9" fillId="16" borderId="2" applyNumberFormat="0" applyAlignment="0" applyProtection="0"/>
    <xf numFmtId="187" fontId="9" fillId="0" borderId="0" applyFill="0" applyBorder="0" applyAlignment="0" applyProtection="0"/>
    <xf numFmtId="187" fontId="9" fillId="0" borderId="0" applyFill="0" applyBorder="0" applyAlignment="0" applyProtection="0"/>
    <xf numFmtId="166" fontId="10" fillId="0" borderId="0" applyFont="0" applyFill="0" applyBorder="0" applyAlignment="0" applyProtection="0"/>
    <xf numFmtId="0" fontId="8" fillId="49" borderId="0"/>
    <xf numFmtId="170" fontId="10" fillId="0" borderId="0" applyFont="0" applyFill="0" applyBorder="0" applyAlignment="0" applyProtection="0"/>
    <xf numFmtId="176" fontId="10" fillId="0" borderId="0" applyFont="0" applyFill="0" applyBorder="0" applyAlignment="0" applyProtection="0"/>
    <xf numFmtId="0" fontId="10" fillId="0" borderId="0"/>
    <xf numFmtId="0" fontId="10" fillId="0" borderId="0"/>
    <xf numFmtId="176" fontId="10" fillId="0" borderId="0" applyFont="0" applyFill="0" applyBorder="0" applyAlignment="0" applyProtection="0"/>
    <xf numFmtId="0" fontId="10" fillId="0" borderId="0"/>
    <xf numFmtId="176" fontId="10" fillId="0" borderId="0" applyFont="0" applyFill="0" applyBorder="0" applyAlignment="0" applyProtection="0"/>
    <xf numFmtId="173" fontId="10"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70" fontId="10" fillId="0" borderId="0" applyFont="0" applyFill="0" applyBorder="0" applyAlignment="0" applyProtection="0"/>
    <xf numFmtId="0" fontId="9" fillId="46" borderId="0"/>
    <xf numFmtId="0" fontId="9" fillId="42" borderId="0"/>
    <xf numFmtId="0" fontId="25" fillId="0" borderId="0" applyNumberFormat="0" applyFill="0" applyBorder="0" applyAlignment="0" applyProtection="0"/>
    <xf numFmtId="0" fontId="9" fillId="6" borderId="0"/>
    <xf numFmtId="0" fontId="25" fillId="0" borderId="0" applyNumberFormat="0" applyFill="0" applyBorder="0" applyAlignment="0" applyProtection="0"/>
    <xf numFmtId="0" fontId="9" fillId="55" borderId="0"/>
    <xf numFmtId="0" fontId="31" fillId="0" borderId="0" applyNumberFormat="0" applyFill="0" applyBorder="0" applyAlignment="0" applyProtection="0"/>
    <xf numFmtId="0" fontId="9" fillId="47" borderId="0"/>
    <xf numFmtId="0" fontId="9" fillId="29" borderId="0"/>
    <xf numFmtId="0" fontId="9" fillId="32" borderId="0"/>
    <xf numFmtId="5" fontId="9" fillId="0" borderId="0" applyFont="0" applyFill="0" applyBorder="0" applyAlignment="0" applyProtection="0"/>
    <xf numFmtId="0" fontId="9" fillId="55" borderId="0"/>
    <xf numFmtId="5" fontId="9" fillId="0" borderId="0" applyFont="0" applyFill="0" applyBorder="0" applyAlignment="0" applyProtection="0"/>
    <xf numFmtId="0" fontId="9" fillId="32" borderId="0"/>
    <xf numFmtId="5" fontId="9" fillId="0" borderId="0" applyFont="0" applyFill="0" applyBorder="0" applyAlignment="0" applyProtection="0"/>
    <xf numFmtId="0" fontId="9" fillId="34" borderId="0"/>
    <xf numFmtId="5" fontId="9" fillId="0" borderId="0" applyFont="0" applyFill="0" applyBorder="0" applyAlignment="0" applyProtection="0"/>
    <xf numFmtId="0" fontId="8" fillId="48" borderId="0"/>
    <xf numFmtId="0" fontId="8" fillId="30" borderId="0"/>
    <xf numFmtId="0" fontId="8" fillId="18" borderId="0"/>
    <xf numFmtId="187" fontId="9" fillId="0" borderId="0" applyFill="0" applyBorder="0" applyAlignment="0" applyProtection="0"/>
    <xf numFmtId="9" fontId="10" fillId="0" borderId="0"/>
    <xf numFmtId="187" fontId="9" fillId="0" borderId="0" applyFill="0" applyBorder="0" applyAlignment="0" applyProtection="0"/>
    <xf numFmtId="166" fontId="10" fillId="0" borderId="0" applyFont="0" applyFill="0" applyBorder="0" applyAlignment="0" applyProtection="0"/>
    <xf numFmtId="0" fontId="8" fillId="12" borderId="0"/>
    <xf numFmtId="0" fontId="8" fillId="41" borderId="0"/>
    <xf numFmtId="0" fontId="8" fillId="62" borderId="0"/>
    <xf numFmtId="188" fontId="9" fillId="0" borderId="0" applyFill="0" applyBorder="0" applyAlignment="0" applyProtection="0"/>
    <xf numFmtId="188" fontId="9" fillId="0" borderId="0" applyFill="0" applyBorder="0" applyAlignment="0" applyProtection="0"/>
    <xf numFmtId="0" fontId="8" fillId="60" borderId="0"/>
    <xf numFmtId="188" fontId="9" fillId="0" borderId="0" applyFill="0" applyBorder="0" applyAlignment="0" applyProtection="0"/>
    <xf numFmtId="188" fontId="9" fillId="0" borderId="0" applyFill="0" applyBorder="0" applyAlignment="0" applyProtection="0"/>
    <xf numFmtId="0" fontId="8" fillId="12" borderId="0"/>
    <xf numFmtId="184" fontId="10" fillId="0" borderId="0" applyFill="0" applyBorder="0" applyAlignment="0" applyProtection="0"/>
    <xf numFmtId="0" fontId="21" fillId="7" borderId="12"/>
    <xf numFmtId="188" fontId="9" fillId="0" borderId="0" applyFill="0" applyBorder="0" applyAlignment="0" applyProtection="0"/>
    <xf numFmtId="188" fontId="9" fillId="0" borderId="0" applyFill="0" applyBorder="0" applyAlignment="0" applyProtection="0"/>
    <xf numFmtId="191" fontId="9" fillId="0" borderId="0"/>
    <xf numFmtId="188" fontId="10" fillId="0" borderId="0"/>
    <xf numFmtId="0" fontId="41" fillId="0" borderId="0"/>
    <xf numFmtId="0" fontId="22" fillId="6" borderId="0"/>
    <xf numFmtId="188" fontId="10" fillId="0" borderId="0" applyFill="0" applyBorder="0" applyAlignment="0" applyProtection="0"/>
    <xf numFmtId="0" fontId="26" fillId="0" borderId="8"/>
    <xf numFmtId="0" fontId="9" fillId="0" borderId="0"/>
    <xf numFmtId="0" fontId="9" fillId="0" borderId="0"/>
    <xf numFmtId="0" fontId="9" fillId="16" borderId="2" applyNumberFormat="0" applyAlignment="0" applyProtection="0"/>
    <xf numFmtId="0" fontId="18" fillId="29" borderId="6"/>
    <xf numFmtId="0" fontId="9" fillId="0" borderId="0"/>
    <xf numFmtId="0" fontId="9" fillId="0" borderId="0"/>
    <xf numFmtId="0" fontId="9" fillId="0" borderId="0"/>
    <xf numFmtId="0" fontId="9" fillId="16" borderId="2"/>
    <xf numFmtId="0" fontId="39" fillId="52" borderId="3"/>
    <xf numFmtId="188" fontId="9" fillId="0" borderId="0" applyFill="0" applyBorder="0" applyAlignment="0" applyProtection="0"/>
    <xf numFmtId="0" fontId="15" fillId="0" borderId="16"/>
    <xf numFmtId="188" fontId="9" fillId="0" borderId="0" applyFill="0" applyBorder="0" applyAlignment="0" applyProtection="0"/>
    <xf numFmtId="0" fontId="7" fillId="0" borderId="0"/>
    <xf numFmtId="0" fontId="41" fillId="0" borderId="0" applyNumberFormat="0" applyFill="0" applyBorder="0" applyAlignment="0" applyProtection="0"/>
    <xf numFmtId="188" fontId="9" fillId="0" borderId="0" applyFill="0" applyBorder="0" applyAlignment="0" applyProtection="0"/>
    <xf numFmtId="0" fontId="9" fillId="16" borderId="2" applyNumberFormat="0" applyAlignment="0" applyProtection="0"/>
    <xf numFmtId="0" fontId="22" fillId="6" borderId="0" applyNumberFormat="0" applyBorder="0" applyAlignment="0" applyProtection="0"/>
    <xf numFmtId="0" fontId="32" fillId="0" borderId="10" applyNumberFormat="0" applyFill="0" applyAlignment="0" applyProtection="0"/>
    <xf numFmtId="0" fontId="10" fillId="0" borderId="0"/>
    <xf numFmtId="0" fontId="40" fillId="0" borderId="15" applyNumberFormat="0" applyFill="0" applyAlignment="0" applyProtection="0"/>
    <xf numFmtId="0" fontId="40" fillId="0" borderId="15" applyNumberFormat="0" applyFill="0" applyAlignment="0" applyProtection="0"/>
    <xf numFmtId="0" fontId="26" fillId="0" borderId="8" applyNumberFormat="0" applyFill="0" applyAlignment="0" applyProtection="0"/>
    <xf numFmtId="0" fontId="25" fillId="0" borderId="7" applyNumberFormat="0" applyFill="0" applyAlignment="0" applyProtection="0"/>
    <xf numFmtId="0" fontId="25" fillId="0" borderId="7" applyNumberFormat="0" applyFill="0" applyAlignment="0" applyProtection="0"/>
    <xf numFmtId="0" fontId="31" fillId="0" borderId="9" applyNumberFormat="0" applyFill="0" applyAlignment="0" applyProtection="0"/>
    <xf numFmtId="0" fontId="1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18" fillId="5" borderId="3" applyNumberFormat="0" applyAlignment="0" applyProtection="0"/>
    <xf numFmtId="196" fontId="10" fillId="0" borderId="0" applyFont="0" applyFill="0" applyBorder="0" applyAlignment="0" applyProtection="0"/>
    <xf numFmtId="188" fontId="9" fillId="0" borderId="0" applyFill="0" applyBorder="0" applyAlignment="0" applyProtection="0"/>
    <xf numFmtId="174" fontId="10" fillId="0" borderId="0" applyFont="0" applyFill="0" applyBorder="0" applyAlignment="0" applyProtection="0"/>
    <xf numFmtId="165" fontId="10" fillId="0" borderId="0" applyFont="0" applyFill="0" applyBorder="0" applyAlignment="0" applyProtection="0"/>
    <xf numFmtId="43" fontId="10" fillId="0" borderId="0" applyFont="0" applyFill="0" applyBorder="0" applyAlignment="0" applyProtection="0"/>
    <xf numFmtId="186" fontId="10" fillId="0" borderId="0" applyFill="0" applyBorder="0" applyAlignment="0" applyProtection="0"/>
    <xf numFmtId="0" fontId="12" fillId="0" borderId="0" applyFont="0" applyFill="0" applyBorder="0" applyAlignment="0" applyProtection="0"/>
    <xf numFmtId="187"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7"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0" fontId="10" fillId="39" borderId="2" applyNumberFormat="0" applyFont="0" applyAlignment="0" applyProtection="0"/>
    <xf numFmtId="188" fontId="9" fillId="0" borderId="0" applyFill="0" applyBorder="0" applyAlignment="0" applyProtection="0"/>
    <xf numFmtId="0" fontId="10" fillId="39" borderId="2" applyNumberFormat="0" applyFont="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0" fontId="9" fillId="16" borderId="2" applyNumberFormat="0" applyAlignment="0" applyProtection="0"/>
    <xf numFmtId="0" fontId="9" fillId="16" borderId="2" applyNumberFormat="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5" fontId="9" fillId="0" borderId="0" applyFont="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0" fontId="10" fillId="0" borderId="0"/>
    <xf numFmtId="0" fontId="10" fillId="0" borderId="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0" fontId="10" fillId="0" borderId="0"/>
    <xf numFmtId="187" fontId="9" fillId="0" borderId="0" applyFill="0" applyBorder="0" applyAlignment="0" applyProtection="0"/>
    <xf numFmtId="187" fontId="9" fillId="0" borderId="0" applyFill="0" applyBorder="0" applyAlignment="0" applyProtection="0"/>
    <xf numFmtId="5" fontId="9" fillId="0" borderId="0" applyFont="0" applyFill="0" applyBorder="0" applyAlignment="0" applyProtection="0"/>
    <xf numFmtId="187" fontId="9" fillId="0" borderId="0" applyFill="0" applyBorder="0" applyAlignment="0" applyProtection="0"/>
    <xf numFmtId="169" fontId="9" fillId="0" borderId="0" applyFont="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43" fontId="10" fillId="0" borderId="0" applyFont="0" applyFill="0" applyBorder="0" applyAlignment="0" applyProtection="0"/>
    <xf numFmtId="187" fontId="9" fillId="0" borderId="0" applyFill="0" applyBorder="0" applyAlignment="0" applyProtection="0"/>
    <xf numFmtId="43" fontId="10" fillId="0" borderId="0" applyFont="0" applyFill="0" applyBorder="0" applyAlignment="0" applyProtection="0"/>
    <xf numFmtId="187" fontId="9" fillId="0" borderId="0" applyFill="0" applyBorder="0" applyAlignment="0" applyProtection="0"/>
    <xf numFmtId="43" fontId="10" fillId="0" borderId="0" applyFont="0" applyFill="0" applyBorder="0" applyAlignment="0" applyProtection="0"/>
    <xf numFmtId="167" fontId="10" fillId="0" borderId="0" applyFont="0" applyFill="0" applyBorder="0" applyAlignment="0" applyProtection="0"/>
    <xf numFmtId="188" fontId="9" fillId="0" borderId="0" applyFill="0" applyBorder="0" applyAlignment="0" applyProtection="0"/>
    <xf numFmtId="188" fontId="9" fillId="0" borderId="0" applyFill="0" applyBorder="0" applyAlignment="0" applyProtection="0"/>
    <xf numFmtId="167" fontId="10" fillId="0" borderId="0" applyFont="0" applyFill="0" applyBorder="0" applyAlignment="0" applyProtection="0"/>
    <xf numFmtId="199" fontId="10" fillId="0" borderId="0" applyFont="0" applyFill="0" applyBorder="0" applyAlignment="0" applyProtection="0"/>
    <xf numFmtId="188"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187" fontId="9" fillId="0" borderId="0" applyFill="0" applyBorder="0" applyAlignment="0" applyProtection="0"/>
    <xf numFmtId="0" fontId="10" fillId="0" borderId="0" applyFont="0" applyFill="0" applyBorder="0" applyAlignment="0" applyProtection="0"/>
    <xf numFmtId="188" fontId="9" fillId="0" borderId="0" applyFill="0" applyBorder="0" applyAlignment="0" applyProtection="0"/>
    <xf numFmtId="188" fontId="9" fillId="0" borderId="0" applyFill="0" applyBorder="0" applyAlignment="0" applyProtection="0"/>
    <xf numFmtId="0" fontId="47" fillId="0" borderId="0"/>
    <xf numFmtId="188" fontId="9" fillId="0" borderId="0" applyFill="0" applyBorder="0" applyAlignment="0" applyProtection="0"/>
    <xf numFmtId="188" fontId="9" fillId="0" borderId="0" applyFill="0" applyBorder="0" applyAlignment="0" applyProtection="0"/>
    <xf numFmtId="0" fontId="47" fillId="0" borderId="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0" fontId="47" fillId="0" borderId="0"/>
    <xf numFmtId="188" fontId="9" fillId="0" borderId="0" applyFill="0" applyBorder="0" applyAlignment="0" applyProtection="0"/>
    <xf numFmtId="199" fontId="9" fillId="0" borderId="0" applyFont="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0" fontId="47" fillId="0" borderId="0"/>
    <xf numFmtId="188" fontId="9" fillId="0" borderId="0" applyFill="0" applyBorder="0" applyAlignment="0" applyProtection="0"/>
    <xf numFmtId="188" fontId="9" fillId="0" borderId="0" applyFill="0" applyBorder="0" applyAlignment="0" applyProtection="0"/>
    <xf numFmtId="0" fontId="47" fillId="0" borderId="0"/>
    <xf numFmtId="188" fontId="9" fillId="0" borderId="0" applyFill="0" applyBorder="0" applyAlignment="0" applyProtection="0"/>
    <xf numFmtId="188" fontId="9" fillId="0" borderId="0" applyFill="0" applyBorder="0" applyAlignment="0" applyProtection="0"/>
    <xf numFmtId="0" fontId="47" fillId="0" borderId="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0" fontId="47" fillId="0" borderId="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5" fontId="9" fillId="0" borderId="0" applyFont="0" applyFill="0" applyBorder="0" applyAlignment="0" applyProtection="0"/>
    <xf numFmtId="5" fontId="9" fillId="0" borderId="0" applyFont="0" applyFill="0" applyBorder="0" applyAlignment="0" applyProtection="0"/>
    <xf numFmtId="5" fontId="9" fillId="0" borderId="0" applyFont="0" applyFill="0" applyBorder="0" applyAlignment="0" applyProtection="0"/>
    <xf numFmtId="5" fontId="9" fillId="0" borderId="0" applyFont="0" applyFill="0" applyBorder="0" applyAlignment="0" applyProtection="0"/>
    <xf numFmtId="5" fontId="9" fillId="0" borderId="0" applyFont="0" applyFill="0" applyBorder="0" applyAlignment="0" applyProtection="0"/>
    <xf numFmtId="5" fontId="9" fillId="0" borderId="0" applyFont="0" applyFill="0" applyBorder="0" applyAlignment="0" applyProtection="0"/>
    <xf numFmtId="188" fontId="9" fillId="0" borderId="0" applyFill="0" applyBorder="0" applyAlignment="0" applyProtection="0"/>
    <xf numFmtId="5" fontId="9" fillId="0" borderId="0" applyFont="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5" fontId="9" fillId="0" borderId="0" applyFont="0" applyFill="0" applyBorder="0" applyAlignment="0" applyProtection="0"/>
    <xf numFmtId="5" fontId="9" fillId="0" borderId="0" applyFont="0" applyFill="0" applyBorder="0" applyAlignment="0" applyProtection="0"/>
    <xf numFmtId="5" fontId="9" fillId="0" borderId="0" applyFont="0" applyFill="0" applyBorder="0" applyAlignment="0" applyProtection="0"/>
    <xf numFmtId="188" fontId="9" fillId="0" borderId="0" applyFill="0" applyBorder="0" applyAlignment="0" applyProtection="0"/>
    <xf numFmtId="167" fontId="9" fillId="0" borderId="0" applyFont="0" applyFill="0" applyBorder="0" applyAlignment="0" applyProtection="0"/>
    <xf numFmtId="188" fontId="10" fillId="0" borderId="0" applyFill="0" applyBorder="0" applyAlignment="0" applyProtection="0"/>
    <xf numFmtId="199" fontId="10" fillId="0" borderId="0" applyFont="0" applyFill="0" applyBorder="0" applyAlignment="0" applyProtection="0"/>
    <xf numFmtId="167" fontId="47" fillId="0" borderId="0" applyFont="0" applyFill="0" applyBorder="0" applyAlignment="0" applyProtection="0"/>
    <xf numFmtId="167" fontId="47" fillId="0" borderId="0" applyFont="0" applyFill="0" applyBorder="0" applyAlignment="0" applyProtection="0"/>
    <xf numFmtId="170" fontId="47" fillId="0" borderId="0" applyFont="0" applyFill="0" applyBorder="0" applyAlignment="0" applyProtection="0"/>
    <xf numFmtId="188" fontId="10" fillId="0" borderId="0" applyFill="0" applyBorder="0" applyAlignment="0" applyProtection="0"/>
    <xf numFmtId="0" fontId="10" fillId="0" borderId="0" applyFont="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10" fillId="0" borderId="0" applyFill="0" applyBorder="0" applyAlignment="0" applyProtection="0"/>
    <xf numFmtId="188" fontId="10" fillId="0" borderId="0" applyFill="0" applyBorder="0" applyAlignment="0" applyProtection="0"/>
    <xf numFmtId="188" fontId="10" fillId="0" borderId="0" applyFill="0" applyBorder="0" applyAlignment="0" applyProtection="0"/>
    <xf numFmtId="188" fontId="10" fillId="0" borderId="0" applyFill="0" applyBorder="0" applyAlignment="0" applyProtection="0"/>
    <xf numFmtId="0" fontId="47" fillId="0" borderId="0"/>
    <xf numFmtId="0" fontId="7" fillId="0" borderId="0" applyNumberFormat="0" applyFill="0" applyBorder="0" applyAlignment="0" applyProtection="0"/>
    <xf numFmtId="0" fontId="9" fillId="0" borderId="0" applyFont="0" applyFill="0" applyBorder="0" applyAlignment="0" applyProtection="0"/>
    <xf numFmtId="199" fontId="9" fillId="0" borderId="0" applyFont="0" applyFill="0" applyBorder="0" applyAlignment="0" applyProtection="0"/>
    <xf numFmtId="188" fontId="9" fillId="0" borderId="0" applyFill="0" applyBorder="0" applyAlignment="0" applyProtection="0"/>
    <xf numFmtId="188" fontId="9" fillId="0" borderId="0" applyFill="0" applyBorder="0" applyAlignment="0" applyProtection="0"/>
    <xf numFmtId="195" fontId="10" fillId="0" borderId="0" applyFill="0" applyBorder="0" applyAlignment="0" applyProtection="0"/>
    <xf numFmtId="195" fontId="10" fillId="0" borderId="0" applyFill="0" applyBorder="0" applyAlignment="0" applyProtection="0"/>
    <xf numFmtId="207" fontId="9" fillId="0" borderId="0" applyFont="0" applyFill="0" applyBorder="0" applyAlignment="0" applyProtection="0"/>
    <xf numFmtId="188" fontId="9" fillId="0" borderId="0" applyFill="0" applyBorder="0" applyAlignment="0" applyProtection="0"/>
    <xf numFmtId="43" fontId="9" fillId="0" borderId="0" applyFont="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4" fontId="10" fillId="0" borderId="0" applyFill="0" applyBorder="0" applyAlignment="0" applyProtection="0"/>
    <xf numFmtId="188" fontId="9" fillId="0" borderId="0" applyFill="0" applyBorder="0" applyAlignment="0" applyProtection="0"/>
    <xf numFmtId="184" fontId="10" fillId="0" borderId="0" applyFill="0" applyBorder="0" applyAlignment="0" applyProtection="0"/>
    <xf numFmtId="188" fontId="9" fillId="0" borderId="0" applyFill="0" applyBorder="0" applyAlignment="0" applyProtection="0"/>
    <xf numFmtId="184" fontId="10"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84" fontId="10" fillId="0" borderId="0" applyFill="0" applyBorder="0" applyAlignment="0" applyProtection="0"/>
    <xf numFmtId="167" fontId="10" fillId="0" borderId="0" applyFont="0" applyFill="0" applyBorder="0" applyAlignment="0" applyProtection="0"/>
    <xf numFmtId="188" fontId="9" fillId="0" borderId="0" applyFill="0" applyBorder="0" applyAlignment="0" applyProtection="0"/>
    <xf numFmtId="184" fontId="10" fillId="0" borderId="0" applyFill="0" applyBorder="0" applyAlignment="0" applyProtection="0"/>
    <xf numFmtId="167" fontId="10" fillId="0" borderId="0" applyFont="0" applyFill="0" applyBorder="0" applyAlignment="0" applyProtection="0"/>
    <xf numFmtId="188" fontId="9" fillId="0" borderId="0" applyFill="0" applyBorder="0" applyAlignment="0" applyProtection="0"/>
    <xf numFmtId="184" fontId="10" fillId="0" borderId="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84" fontId="10" fillId="0" borderId="0" applyFill="0" applyBorder="0" applyAlignment="0" applyProtection="0"/>
    <xf numFmtId="188" fontId="9" fillId="0" borderId="0" applyFill="0" applyBorder="0" applyAlignment="0" applyProtection="0"/>
    <xf numFmtId="188" fontId="9" fillId="0" borderId="0" applyFill="0" applyBorder="0" applyAlignment="0" applyProtection="0"/>
    <xf numFmtId="166" fontId="10" fillId="0" borderId="0" applyFont="0" applyFill="0" applyBorder="0" applyAlignment="0" applyProtection="0"/>
    <xf numFmtId="188" fontId="9" fillId="0" borderId="0" applyFill="0" applyBorder="0" applyAlignment="0" applyProtection="0"/>
    <xf numFmtId="166" fontId="10" fillId="0" borderId="0" applyFont="0" applyFill="0" applyBorder="0" applyAlignment="0" applyProtection="0"/>
    <xf numFmtId="167" fontId="10" fillId="0" borderId="0" applyFont="0" applyFill="0" applyBorder="0" applyAlignment="0" applyProtection="0"/>
    <xf numFmtId="188" fontId="9" fillId="0" borderId="0" applyFill="0" applyBorder="0" applyAlignment="0" applyProtection="0"/>
    <xf numFmtId="184" fontId="10" fillId="0" borderId="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84" fontId="10" fillId="0" borderId="0" applyFill="0" applyBorder="0" applyAlignment="0" applyProtection="0"/>
    <xf numFmtId="0" fontId="42" fillId="0" borderId="0" applyFont="0" applyFill="0" applyBorder="0" applyAlignment="0" applyProtection="0"/>
    <xf numFmtId="44" fontId="10" fillId="0" borderId="0" applyFont="0" applyFill="0" applyBorder="0" applyAlignment="0" applyProtection="0"/>
    <xf numFmtId="181" fontId="10" fillId="0" borderId="0" applyFill="0" applyBorder="0" applyAlignment="0" applyProtection="0"/>
    <xf numFmtId="194" fontId="10" fillId="0" borderId="0" applyFill="0" applyBorder="0" applyAlignment="0" applyProtection="0"/>
    <xf numFmtId="181" fontId="10" fillId="0" borderId="0" applyFill="0" applyBorder="0" applyAlignment="0" applyProtection="0"/>
    <xf numFmtId="200" fontId="10" fillId="0" borderId="0" applyFont="0" applyFill="0" applyBorder="0" applyAlignment="0" applyProtection="0"/>
    <xf numFmtId="183" fontId="10" fillId="0" borderId="0" applyFont="0" applyFill="0" applyBorder="0" applyAlignment="0" applyProtection="0"/>
    <xf numFmtId="200" fontId="10" fillId="0" borderId="0" applyFont="0" applyFill="0" applyBorder="0" applyAlignment="0" applyProtection="0"/>
    <xf numFmtId="181" fontId="10" fillId="0" borderId="0" applyFill="0" applyBorder="0" applyAlignment="0" applyProtection="0"/>
    <xf numFmtId="200" fontId="10" fillId="0" borderId="0" applyFont="0" applyFill="0" applyBorder="0" applyAlignment="0" applyProtection="0"/>
    <xf numFmtId="178" fontId="10" fillId="0" borderId="0" applyFont="0" applyFill="0" applyBorder="0" applyAlignment="0" applyProtection="0"/>
    <xf numFmtId="178" fontId="10" fillId="0" borderId="0" applyFont="0" applyFill="0" applyBorder="0" applyAlignment="0" applyProtection="0"/>
    <xf numFmtId="178" fontId="10" fillId="0" borderId="0" applyFont="0" applyFill="0" applyBorder="0" applyAlignment="0" applyProtection="0"/>
    <xf numFmtId="178" fontId="10" fillId="0" borderId="0" applyFont="0" applyFill="0" applyBorder="0" applyAlignment="0" applyProtection="0"/>
    <xf numFmtId="178" fontId="10" fillId="0" borderId="0" applyFont="0" applyFill="0" applyBorder="0" applyAlignment="0" applyProtection="0"/>
    <xf numFmtId="166" fontId="10" fillId="0" borderId="0" applyFont="0" applyFill="0" applyBorder="0" applyAlignment="0" applyProtection="0"/>
    <xf numFmtId="166" fontId="9" fillId="0" borderId="0" applyFont="0" applyFill="0" applyBorder="0" applyAlignment="0" applyProtection="0"/>
    <xf numFmtId="209" fontId="10" fillId="0" borderId="0" applyFill="0" applyBorder="0" applyAlignment="0" applyProtection="0"/>
    <xf numFmtId="0" fontId="12" fillId="0" borderId="0" applyFont="0" applyFill="0" applyBorder="0" applyAlignment="0" applyProtection="0"/>
    <xf numFmtId="209" fontId="10" fillId="0" borderId="0" applyFill="0" applyBorder="0" applyAlignment="0" applyProtection="0"/>
    <xf numFmtId="202" fontId="10" fillId="0" borderId="0" applyFill="0" applyBorder="0" applyAlignment="0" applyProtection="0"/>
    <xf numFmtId="209" fontId="10" fillId="0" borderId="0" applyFill="0" applyBorder="0" applyAlignment="0" applyProtection="0"/>
    <xf numFmtId="209" fontId="10" fillId="0" borderId="0" applyFill="0" applyBorder="0" applyAlignment="0" applyProtection="0"/>
    <xf numFmtId="209" fontId="10" fillId="0" borderId="0" applyFill="0" applyBorder="0" applyAlignment="0" applyProtection="0"/>
    <xf numFmtId="209" fontId="10" fillId="0" borderId="0" applyFill="0" applyBorder="0" applyAlignment="0" applyProtection="0"/>
    <xf numFmtId="185" fontId="10" fillId="0" borderId="0" applyFill="0" applyBorder="0" applyAlignment="0" applyProtection="0"/>
    <xf numFmtId="0" fontId="10" fillId="0" borderId="0" applyFont="0" applyFill="0" applyBorder="0" applyAlignment="0" applyProtection="0"/>
    <xf numFmtId="184" fontId="10" fillId="0" borderId="0" applyFill="0" applyBorder="0" applyAlignment="0" applyProtection="0"/>
    <xf numFmtId="168" fontId="10" fillId="0" borderId="0" applyFont="0" applyFill="0" applyBorder="0" applyAlignment="0" applyProtection="0"/>
    <xf numFmtId="0" fontId="10" fillId="0" borderId="0" applyFont="0" applyFill="0" applyBorder="0" applyAlignment="0" applyProtection="0"/>
    <xf numFmtId="170" fontId="10" fillId="0" borderId="0" applyFont="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0" fontId="10" fillId="0" borderId="0" applyFill="0" applyBorder="0" applyAlignment="0" applyProtection="0"/>
    <xf numFmtId="166" fontId="10" fillId="0" borderId="0" applyFont="0" applyFill="0" applyBorder="0" applyAlignment="0" applyProtection="0"/>
    <xf numFmtId="177" fontId="10" fillId="0" borderId="0" applyFont="0" applyFill="0" applyBorder="0" applyAlignment="0" applyProtection="0"/>
    <xf numFmtId="206" fontId="10" fillId="0" borderId="0" applyFont="0" applyFill="0" applyBorder="0" applyAlignment="0" applyProtection="0"/>
    <xf numFmtId="166" fontId="47" fillId="0" borderId="0" applyFont="0" applyFill="0" applyBorder="0" applyAlignment="0" applyProtection="0"/>
    <xf numFmtId="181" fontId="10" fillId="0" borderId="0" applyFill="0" applyBorder="0" applyAlignment="0" applyProtection="0"/>
    <xf numFmtId="166" fontId="10" fillId="0" borderId="0" applyFont="0" applyFill="0" applyBorder="0" applyAlignment="0" applyProtection="0"/>
    <xf numFmtId="183" fontId="10" fillId="0" borderId="0" applyFont="0" applyFill="0" applyBorder="0" applyAlignment="0" applyProtection="0"/>
    <xf numFmtId="166" fontId="9" fillId="0" borderId="0" applyFont="0" applyFill="0" applyBorder="0" applyAlignment="0" applyProtection="0"/>
    <xf numFmtId="172" fontId="10" fillId="0" borderId="0" applyFont="0" applyFill="0" applyBorder="0" applyAlignment="0" applyProtection="0"/>
    <xf numFmtId="169" fontId="9" fillId="0" borderId="0" applyFill="0" applyBorder="0" applyAlignment="0" applyProtection="0"/>
    <xf numFmtId="181" fontId="9" fillId="0" borderId="0" applyFill="0" applyBorder="0" applyAlignment="0" applyProtection="0"/>
    <xf numFmtId="166" fontId="9" fillId="0" borderId="0" applyFont="0" applyFill="0" applyBorder="0" applyAlignment="0" applyProtection="0"/>
    <xf numFmtId="0" fontId="9" fillId="0" borderId="0"/>
    <xf numFmtId="0" fontId="9" fillId="0" borderId="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66" fontId="28" fillId="0" borderId="0" applyFont="0" applyFill="0" applyBorder="0" applyAlignment="0" applyProtection="0"/>
    <xf numFmtId="166" fontId="10" fillId="0" borderId="0" applyFont="0" applyFill="0" applyBorder="0" applyAlignment="0" applyProtection="0"/>
    <xf numFmtId="0" fontId="9" fillId="0" borderId="0"/>
    <xf numFmtId="0" fontId="9" fillId="0" borderId="0"/>
    <xf numFmtId="184" fontId="10" fillId="0" borderId="0" applyFill="0" applyBorder="0" applyAlignment="0" applyProtection="0"/>
    <xf numFmtId="184" fontId="10" fillId="0" borderId="0" applyFill="0" applyBorder="0" applyAlignment="0" applyProtection="0"/>
    <xf numFmtId="166" fontId="47"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84" fontId="10" fillId="0" borderId="0" applyFill="0" applyBorder="0" applyAlignment="0" applyProtection="0"/>
    <xf numFmtId="197" fontId="10" fillId="0" borderId="0" applyFont="0" applyFill="0" applyBorder="0" applyAlignment="0" applyProtection="0"/>
    <xf numFmtId="0" fontId="9" fillId="0" borderId="0"/>
    <xf numFmtId="0" fontId="9" fillId="0" borderId="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ont="0" applyFill="0" applyBorder="0" applyAlignment="0" applyProtection="0"/>
    <xf numFmtId="184" fontId="10" fillId="0" borderId="0" applyFill="0" applyBorder="0" applyAlignment="0" applyProtection="0"/>
    <xf numFmtId="189" fontId="10" fillId="0" borderId="0" applyFill="0" applyBorder="0" applyAlignment="0" applyProtection="0"/>
    <xf numFmtId="210"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66" fontId="10" fillId="0" borderId="0" applyFont="0" applyFill="0" applyBorder="0" applyAlignment="0" applyProtection="0"/>
    <xf numFmtId="184" fontId="10" fillId="0" borderId="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0" fontId="9" fillId="16" borderId="2" applyNumberFormat="0" applyAlignment="0" applyProtection="0"/>
    <xf numFmtId="0" fontId="9" fillId="16" borderId="2" applyNumberFormat="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84" fontId="10" fillId="0" borderId="0" applyFill="0" applyBorder="0" applyAlignment="0" applyProtection="0"/>
    <xf numFmtId="166" fontId="10" fillId="0" borderId="0" applyFont="0" applyFill="0" applyBorder="0" applyAlignment="0" applyProtection="0"/>
    <xf numFmtId="189" fontId="10" fillId="0" borderId="0" applyFont="0" applyFill="0" applyBorder="0" applyAlignment="0" applyProtection="0"/>
    <xf numFmtId="189" fontId="10" fillId="0" borderId="0" applyFont="0" applyFill="0" applyBorder="0" applyAlignment="0" applyProtection="0"/>
    <xf numFmtId="189" fontId="10" fillId="0" borderId="0" applyFont="0" applyFill="0" applyBorder="0" applyAlignment="0" applyProtection="0"/>
    <xf numFmtId="189" fontId="10" fillId="0" borderId="0" applyFont="0" applyFill="0" applyBorder="0" applyAlignment="0" applyProtection="0"/>
    <xf numFmtId="189" fontId="10" fillId="0" borderId="0" applyFont="0" applyFill="0" applyBorder="0" applyAlignment="0" applyProtection="0"/>
    <xf numFmtId="189" fontId="10" fillId="0" borderId="0" applyFont="0" applyFill="0" applyBorder="0" applyAlignment="0" applyProtection="0"/>
    <xf numFmtId="189" fontId="10" fillId="0" borderId="0" applyFont="0" applyFill="0" applyBorder="0" applyAlignment="0" applyProtection="0"/>
    <xf numFmtId="179" fontId="10" fillId="0" borderId="0" applyFill="0" applyBorder="0" applyAlignment="0" applyProtection="0"/>
    <xf numFmtId="179" fontId="10" fillId="0" borderId="0" applyFill="0" applyBorder="0" applyAlignment="0" applyProtection="0"/>
    <xf numFmtId="204" fontId="10" fillId="0" borderId="0" applyFont="0" applyFill="0" applyBorder="0" applyAlignment="0" applyProtection="0"/>
    <xf numFmtId="0" fontId="10" fillId="0" borderId="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0" fontId="30" fillId="71" borderId="0" applyNumberFormat="0" applyBorder="0" applyAlignment="0" applyProtection="0"/>
    <xf numFmtId="0" fontId="30" fillId="27" borderId="0" applyNumberFormat="0" applyBorder="0" applyAlignment="0" applyProtection="0"/>
    <xf numFmtId="208" fontId="33" fillId="0" borderId="0" applyFont="0"/>
    <xf numFmtId="0" fontId="9" fillId="0" borderId="0"/>
    <xf numFmtId="0" fontId="9" fillId="0" borderId="0"/>
    <xf numFmtId="0" fontId="47"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80" fontId="3" fillId="0" borderId="0" applyNumberFormat="0" applyFont="0">
      <alignment horizontal="left" vertical="center" indent="1"/>
    </xf>
    <xf numFmtId="0" fontId="10" fillId="0" borderId="0"/>
    <xf numFmtId="0" fontId="10" fillId="0" borderId="0"/>
    <xf numFmtId="0" fontId="10" fillId="0" borderId="0"/>
    <xf numFmtId="0" fontId="10" fillId="0" borderId="0"/>
    <xf numFmtId="0" fontId="10" fillId="0" borderId="0"/>
    <xf numFmtId="0" fontId="10" fillId="0" borderId="0"/>
    <xf numFmtId="0" fontId="47" fillId="0" borderId="0"/>
    <xf numFmtId="0" fontId="47" fillId="0" borderId="0"/>
    <xf numFmtId="0" fontId="4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90" fontId="10" fillId="0" borderId="0" applyFill="0" applyBorder="0" applyAlignment="0" applyProtection="0"/>
    <xf numFmtId="0" fontId="10" fillId="0" borderId="0"/>
    <xf numFmtId="0" fontId="10" fillId="0" borderId="0"/>
    <xf numFmtId="0" fontId="43" fillId="0" borderId="0"/>
    <xf numFmtId="0" fontId="10" fillId="0" borderId="0"/>
    <xf numFmtId="0" fontId="10" fillId="0" borderId="0"/>
    <xf numFmtId="0" fontId="9" fillId="0" borderId="0"/>
    <xf numFmtId="0" fontId="9" fillId="0" borderId="0"/>
    <xf numFmtId="0" fontId="4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47" fillId="0" borderId="0"/>
    <xf numFmtId="0" fontId="47" fillId="0" borderId="0"/>
    <xf numFmtId="0" fontId="44" fillId="0" borderId="0"/>
    <xf numFmtId="0" fontId="10" fillId="0" borderId="0"/>
    <xf numFmtId="0" fontId="10" fillId="0" borderId="0"/>
    <xf numFmtId="0" fontId="47" fillId="0" borderId="0"/>
    <xf numFmtId="0" fontId="10" fillId="0" borderId="0"/>
    <xf numFmtId="0" fontId="47" fillId="0" borderId="0"/>
    <xf numFmtId="0" fontId="47" fillId="0" borderId="0"/>
    <xf numFmtId="0" fontId="47" fillId="0" borderId="0"/>
    <xf numFmtId="0" fontId="47" fillId="0" borderId="0"/>
    <xf numFmtId="0" fontId="47" fillId="0" borderId="0"/>
    <xf numFmtId="0" fontId="10" fillId="0" borderId="0"/>
    <xf numFmtId="0" fontId="47" fillId="0" borderId="0"/>
    <xf numFmtId="0" fontId="10"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10" fillId="0" borderId="0"/>
    <xf numFmtId="0" fontId="47" fillId="0" borderId="0"/>
    <xf numFmtId="0" fontId="9" fillId="0" borderId="0"/>
    <xf numFmtId="0" fontId="9" fillId="0" borderId="0"/>
    <xf numFmtId="0" fontId="45" fillId="0" borderId="0"/>
    <xf numFmtId="0" fontId="45"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36" fillId="0" borderId="0" applyNumberFormat="0" applyFill="0" applyBorder="0" applyProtection="0">
      <alignment vertical="top" wrapText="1"/>
    </xf>
    <xf numFmtId="0" fontId="10" fillId="0" borderId="0"/>
    <xf numFmtId="0" fontId="10" fillId="0" borderId="0"/>
    <xf numFmtId="0" fontId="46" fillId="0" borderId="0"/>
    <xf numFmtId="0" fontId="10" fillId="0" borderId="0"/>
    <xf numFmtId="0" fontId="10" fillId="0" borderId="0"/>
    <xf numFmtId="0" fontId="9" fillId="0" borderId="0"/>
    <xf numFmtId="0" fontId="10" fillId="0" borderId="0"/>
    <xf numFmtId="0" fontId="47" fillId="0" borderId="0"/>
    <xf numFmtId="0" fontId="47" fillId="0" borderId="0"/>
    <xf numFmtId="0" fontId="47" fillId="0" borderId="0"/>
    <xf numFmtId="0" fontId="47"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9" fontId="47" fillId="0" borderId="0" applyFont="0" applyFill="0" applyBorder="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10" fillId="39" borderId="2" applyNumberFormat="0" applyFon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182" fontId="10" fillId="0" borderId="0">
      <alignment horizontal="left" vertical="center" wrapText="1" indent="2"/>
    </xf>
    <xf numFmtId="0" fontId="9" fillId="16" borderId="2" applyNumberFormat="0" applyAlignment="0" applyProtection="0"/>
    <xf numFmtId="182" fontId="10" fillId="0" borderId="0">
      <alignment horizontal="left" vertical="center" wrapText="1" indent="2"/>
    </xf>
    <xf numFmtId="0" fontId="10" fillId="39" borderId="2" applyNumberFormat="0" applyFont="0" applyAlignment="0" applyProtection="0"/>
    <xf numFmtId="0" fontId="9" fillId="16" borderId="2" applyNumberFormat="0" applyAlignment="0" applyProtection="0"/>
    <xf numFmtId="0" fontId="9" fillId="16" borderId="2" applyNumberFormat="0" applyAlignment="0" applyProtection="0"/>
    <xf numFmtId="0" fontId="9" fillId="16" borderId="2" applyNumberFormat="0" applyAlignment="0" applyProtection="0"/>
    <xf numFmtId="0" fontId="15" fillId="26" borderId="14" applyNumberFormat="0" applyAlignment="0" applyProtection="0"/>
    <xf numFmtId="0" fontId="15" fillId="26" borderId="14" applyNumberFormat="0" applyAlignment="0" applyProtection="0"/>
    <xf numFmtId="0" fontId="39" fillId="59" borderId="3" applyNumberFormat="0" applyAlignment="0" applyProtection="0"/>
    <xf numFmtId="192" fontId="4" fillId="25" borderId="0">
      <alignment horizontal="center" vertical="center" wrapText="1"/>
    </xf>
    <xf numFmtId="9" fontId="9" fillId="0" borderId="0" applyFont="0" applyFill="0" applyBorder="0" applyAlignment="0" applyProtection="0"/>
    <xf numFmtId="9" fontId="10" fillId="0" borderId="0" applyFill="0" applyBorder="0" applyAlignment="0" applyProtection="0"/>
    <xf numFmtId="9" fontId="28" fillId="0" borderId="0" applyFont="0" applyFill="0" applyBorder="0" applyAlignment="0" applyProtection="0"/>
    <xf numFmtId="9" fontId="47" fillId="0" borderId="0" applyFont="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9" fillId="0" borderId="0" applyFill="0" applyBorder="0" applyAlignment="0" applyProtection="0"/>
    <xf numFmtId="9" fontId="9" fillId="0" borderId="0" applyFont="0" applyFill="0" applyBorder="0" applyAlignment="0" applyProtection="0"/>
    <xf numFmtId="9" fontId="10" fillId="0" borderId="0" applyFont="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0" fillId="0" borderId="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10" fillId="0" borderId="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10" fillId="0" borderId="0" applyFont="0" applyFill="0" applyBorder="0" applyAlignment="0" applyProtection="0"/>
    <xf numFmtId="9" fontId="9" fillId="0" borderId="0" applyFont="0" applyFill="0" applyBorder="0" applyAlignment="0" applyProtection="0"/>
    <xf numFmtId="9" fontId="12" fillId="0" borderId="0" applyFont="0" applyFill="0" applyBorder="0" applyAlignment="0" applyProtection="0"/>
    <xf numFmtId="182" fontId="10" fillId="0" borderId="0">
      <alignment horizontal="left" vertical="center" wrapText="1" indent="2"/>
    </xf>
    <xf numFmtId="182" fontId="10" fillId="0" borderId="0">
      <alignment horizontal="left" vertical="center" wrapText="1" indent="2"/>
    </xf>
    <xf numFmtId="182" fontId="10" fillId="0" borderId="0">
      <alignment horizontal="left" vertical="center" wrapText="1" indent="2"/>
    </xf>
    <xf numFmtId="182" fontId="10" fillId="0" borderId="0">
      <alignment horizontal="left" vertical="center" wrapText="1" indent="2"/>
    </xf>
    <xf numFmtId="0" fontId="39" fillId="25" borderId="3" applyNumberFormat="0" applyAlignment="0" applyProtection="0"/>
    <xf numFmtId="0" fontId="15" fillId="26" borderId="14" applyNumberFormat="0" applyAlignment="0" applyProtection="0"/>
    <xf numFmtId="175" fontId="3" fillId="0" borderId="1">
      <alignment horizontal="left" vertical="justify" wrapText="1" indent="2"/>
    </xf>
    <xf numFmtId="0" fontId="7" fillId="0" borderId="0" applyNumberFormat="0" applyFill="0" applyBorder="0" applyAlignment="0" applyProtection="0"/>
    <xf numFmtId="0" fontId="41"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7" fillId="0" borderId="0" applyNumberFormat="0" applyFill="0" applyBorder="0" applyAlignment="0" applyProtection="0"/>
    <xf numFmtId="0" fontId="38" fillId="0" borderId="13" applyNumberFormat="0" applyFill="0" applyAlignment="0" applyProtection="0"/>
    <xf numFmtId="0" fontId="26" fillId="0" borderId="8" applyNumberFormat="0" applyFill="0" applyAlignment="0" applyProtection="0"/>
    <xf numFmtId="0" fontId="40" fillId="0" borderId="15" applyNumberFormat="0" applyFill="0" applyAlignment="0" applyProtection="0"/>
    <xf numFmtId="0" fontId="31" fillId="0" borderId="9" applyNumberFormat="0" applyFill="0" applyAlignment="0" applyProtection="0"/>
    <xf numFmtId="0" fontId="25" fillId="0" borderId="7" applyNumberFormat="0" applyFill="0" applyAlignment="0" applyProtection="0"/>
    <xf numFmtId="0" fontId="27" fillId="0" borderId="0" applyNumberFormat="0" applyFill="0" applyBorder="0" applyAlignment="0" applyProtection="0"/>
    <xf numFmtId="0" fontId="15" fillId="0" borderId="16" applyNumberFormat="0" applyFill="0" applyAlignment="0" applyProtection="0"/>
    <xf numFmtId="203" fontId="10" fillId="0" borderId="0" applyFont="0" applyFill="0" applyBorder="0" applyAlignment="0" applyProtection="0"/>
    <xf numFmtId="205" fontId="10" fillId="0" borderId="0" applyFont="0" applyFill="0" applyBorder="0" applyAlignment="0" applyProtection="0"/>
    <xf numFmtId="190" fontId="10" fillId="0" borderId="0" applyFill="0" applyBorder="0" applyAlignment="0" applyProtection="0"/>
    <xf numFmtId="190" fontId="10" fillId="0" borderId="0" applyFill="0" applyBorder="0" applyAlignment="0" applyProtection="0"/>
    <xf numFmtId="190" fontId="10" fillId="0" borderId="0" applyFill="0" applyBorder="0" applyAlignment="0" applyProtection="0"/>
    <xf numFmtId="190" fontId="10" fillId="0" borderId="0" applyFill="0" applyBorder="0" applyAlignment="0" applyProtection="0"/>
    <xf numFmtId="190" fontId="10" fillId="0" borderId="0" applyFill="0" applyBorder="0" applyAlignment="0" applyProtection="0"/>
    <xf numFmtId="190" fontId="10" fillId="0" borderId="0" applyFill="0" applyBorder="0" applyAlignment="0" applyProtection="0"/>
    <xf numFmtId="190" fontId="10" fillId="0" borderId="0" applyFill="0" applyBorder="0" applyAlignment="0" applyProtection="0"/>
    <xf numFmtId="0" fontId="2" fillId="0" borderId="0"/>
    <xf numFmtId="211" fontId="10" fillId="0" borderId="0" applyFont="0" applyFill="0" applyBorder="0" applyAlignment="0" applyProtection="0"/>
    <xf numFmtId="211" fontId="10" fillId="0" borderId="0" applyFont="0" applyFill="0" applyBorder="0" applyAlignment="0" applyProtection="0"/>
    <xf numFmtId="211" fontId="10" fillId="0" borderId="0" applyFont="0" applyFill="0" applyBorder="0" applyAlignment="0" applyProtection="0"/>
    <xf numFmtId="211" fontId="10" fillId="0" borderId="0" applyFont="0" applyFill="0" applyBorder="0" applyAlignment="0" applyProtection="0"/>
    <xf numFmtId="211"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0" fontId="10" fillId="0" borderId="0">
      <alignment vertical="top"/>
    </xf>
    <xf numFmtId="44" fontId="9" fillId="0" borderId="0" applyFont="0" applyFill="0" applyBorder="0" applyAlignment="0" applyProtection="0"/>
    <xf numFmtId="0" fontId="2" fillId="0" borderId="0"/>
    <xf numFmtId="0" fontId="10" fillId="0" borderId="0"/>
    <xf numFmtId="0" fontId="2" fillId="0" borderId="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0" fontId="2" fillId="0" borderId="0"/>
    <xf numFmtId="0" fontId="1" fillId="0" borderId="0"/>
  </cellStyleXfs>
  <cellXfs count="115">
    <xf numFmtId="0" fontId="0" fillId="0" borderId="0" xfId="0"/>
    <xf numFmtId="0" fontId="5" fillId="0" borderId="0" xfId="0" applyFont="1"/>
    <xf numFmtId="0" fontId="6" fillId="0" borderId="0" xfId="0" applyFont="1"/>
    <xf numFmtId="2" fontId="6" fillId="0" borderId="0" xfId="0" applyNumberFormat="1" applyFont="1"/>
    <xf numFmtId="0" fontId="44" fillId="0" borderId="0" xfId="0" applyFont="1"/>
    <xf numFmtId="44" fontId="5" fillId="0" borderId="0" xfId="0" applyNumberFormat="1" applyFont="1"/>
    <xf numFmtId="166" fontId="5" fillId="0" borderId="0" xfId="0" applyNumberFormat="1" applyFont="1"/>
    <xf numFmtId="44" fontId="6" fillId="0" borderId="0" xfId="0" applyNumberFormat="1" applyFont="1" applyAlignment="1">
      <alignment wrapText="1"/>
    </xf>
    <xf numFmtId="44" fontId="5" fillId="0" borderId="0" xfId="0" applyNumberFormat="1" applyFont="1" applyAlignment="1">
      <alignment vertical="center"/>
    </xf>
    <xf numFmtId="0" fontId="48" fillId="2" borderId="17" xfId="0" applyFont="1" applyFill="1" applyBorder="1" applyAlignment="1">
      <alignment horizontal="center" vertical="center" wrapText="1"/>
    </xf>
    <xf numFmtId="2" fontId="48" fillId="2" borderId="17" xfId="0" applyNumberFormat="1" applyFont="1" applyFill="1" applyBorder="1" applyAlignment="1">
      <alignment horizontal="center" vertical="center" wrapText="1"/>
    </xf>
    <xf numFmtId="182" fontId="52" fillId="72" borderId="17" xfId="0" applyNumberFormat="1" applyFont="1" applyFill="1" applyBorder="1" applyAlignment="1">
      <alignment horizontal="center" vertical="center" wrapText="1"/>
    </xf>
    <xf numFmtId="0" fontId="53" fillId="0" borderId="17" xfId="0" applyFont="1" applyBorder="1" applyAlignment="1">
      <alignment horizontal="justify" vertical="center" wrapText="1"/>
    </xf>
    <xf numFmtId="2" fontId="53" fillId="0" borderId="17" xfId="0" applyNumberFormat="1" applyFont="1" applyBorder="1" applyAlignment="1">
      <alignment horizontal="center" vertical="center" wrapText="1"/>
    </xf>
    <xf numFmtId="166" fontId="53" fillId="0" borderId="17" xfId="5" applyFont="1" applyFill="1" applyBorder="1" applyAlignment="1">
      <alignment horizontal="justify" vertical="center" wrapText="1"/>
    </xf>
    <xf numFmtId="0" fontId="54" fillId="0" borderId="17" xfId="0" applyFont="1" applyBorder="1" applyAlignment="1">
      <alignment horizontal="center" vertical="center" wrapText="1"/>
    </xf>
    <xf numFmtId="0" fontId="53" fillId="0" borderId="17" xfId="0" applyFont="1" applyBorder="1" applyAlignment="1">
      <alignment horizontal="left" vertical="center" wrapText="1"/>
    </xf>
    <xf numFmtId="0" fontId="10" fillId="0" borderId="17" xfId="0" applyFont="1" applyBorder="1" applyAlignment="1">
      <alignment horizontal="center" vertical="center" wrapText="1"/>
    </xf>
    <xf numFmtId="2" fontId="10" fillId="0" borderId="17" xfId="0" applyNumberFormat="1" applyFont="1" applyBorder="1" applyAlignment="1">
      <alignment horizontal="center" vertical="center" wrapText="1"/>
    </xf>
    <xf numFmtId="166" fontId="10" fillId="0" borderId="17" xfId="5" applyFont="1" applyFill="1" applyBorder="1" applyAlignment="1">
      <alignment horizontal="justify" vertical="center" wrapText="1"/>
    </xf>
    <xf numFmtId="2" fontId="10" fillId="0" borderId="17" xfId="0" applyNumberFormat="1" applyFont="1" applyBorder="1" applyAlignment="1">
      <alignment horizontal="center" vertical="center"/>
    </xf>
    <xf numFmtId="166" fontId="10" fillId="0" borderId="17" xfId="5" applyFont="1" applyBorder="1" applyAlignment="1">
      <alignment horizontal="justify" vertical="center" wrapText="1"/>
    </xf>
    <xf numFmtId="8" fontId="49" fillId="0" borderId="17" xfId="0" applyNumberFormat="1" applyFont="1" applyBorder="1" applyAlignment="1">
      <alignment horizontal="center" vertical="center"/>
    </xf>
    <xf numFmtId="44" fontId="53" fillId="0" borderId="17" xfId="0" applyNumberFormat="1" applyFont="1" applyBorder="1" applyAlignment="1">
      <alignment horizontal="left" vertical="center" wrapText="1"/>
    </xf>
    <xf numFmtId="166" fontId="49" fillId="0" borderId="17" xfId="5" applyFont="1" applyBorder="1" applyAlignment="1">
      <alignment horizontal="center" vertical="center"/>
    </xf>
    <xf numFmtId="166" fontId="53" fillId="0" borderId="17" xfId="5" applyFont="1" applyBorder="1" applyAlignment="1">
      <alignment horizontal="left" vertical="center" wrapText="1"/>
    </xf>
    <xf numFmtId="0" fontId="52" fillId="72" borderId="17" xfId="777" applyNumberFormat="1" applyFont="1" applyFill="1" applyBorder="1" applyAlignment="1">
      <alignment horizontal="center" vertical="center" wrapText="1"/>
    </xf>
    <xf numFmtId="212" fontId="52" fillId="72" borderId="17" xfId="777" applyNumberFormat="1" applyFont="1" applyFill="1" applyBorder="1" applyAlignment="1">
      <alignment vertical="center" wrapText="1"/>
    </xf>
    <xf numFmtId="0" fontId="10" fillId="0" borderId="17" xfId="777" applyNumberFormat="1" applyFont="1" applyBorder="1" applyAlignment="1">
      <alignment horizontal="center" vertical="center" wrapText="1"/>
    </xf>
    <xf numFmtId="212" fontId="10" fillId="0" borderId="17" xfId="777" applyNumberFormat="1" applyFont="1" applyBorder="1" applyAlignment="1">
      <alignment horizontal="center" vertical="center" wrapText="1"/>
    </xf>
    <xf numFmtId="212" fontId="10" fillId="0" borderId="17" xfId="777" applyNumberFormat="1" applyFont="1" applyFill="1" applyBorder="1" applyAlignment="1">
      <alignment horizontal="justify" vertical="center" wrapText="1"/>
    </xf>
    <xf numFmtId="0" fontId="53" fillId="0" borderId="17" xfId="0" applyFont="1" applyBorder="1" applyAlignment="1">
      <alignment horizontal="center" vertical="center" wrapText="1"/>
    </xf>
    <xf numFmtId="0" fontId="10" fillId="0" borderId="17" xfId="0" applyFont="1" applyBorder="1" applyAlignment="1">
      <alignment horizontal="left" vertical="center" wrapText="1"/>
    </xf>
    <xf numFmtId="0" fontId="53" fillId="73" borderId="17" xfId="0" applyFont="1" applyFill="1" applyBorder="1" applyAlignment="1">
      <alignment horizontal="center" vertical="center" wrapText="1"/>
    </xf>
    <xf numFmtId="0" fontId="10" fillId="0" borderId="17" xfId="0" applyFont="1" applyBorder="1" applyAlignment="1">
      <alignment vertical="center" wrapText="1"/>
    </xf>
    <xf numFmtId="182" fontId="10" fillId="0" borderId="17" xfId="777" applyNumberFormat="1" applyFont="1" applyBorder="1" applyAlignment="1">
      <alignment horizontal="center" vertical="center"/>
    </xf>
    <xf numFmtId="44" fontId="53" fillId="0" borderId="17" xfId="0" applyNumberFormat="1" applyFont="1" applyBorder="1"/>
    <xf numFmtId="44" fontId="3" fillId="74" borderId="17" xfId="0" applyNumberFormat="1" applyFont="1" applyFill="1" applyBorder="1"/>
    <xf numFmtId="0" fontId="10" fillId="73" borderId="17" xfId="0" applyFont="1" applyFill="1" applyBorder="1" applyAlignment="1">
      <alignment horizontal="center"/>
    </xf>
    <xf numFmtId="166" fontId="49" fillId="0" borderId="17" xfId="5" applyFont="1" applyBorder="1" applyAlignment="1">
      <alignment vertical="center"/>
    </xf>
    <xf numFmtId="44" fontId="53" fillId="0" borderId="17" xfId="0" applyNumberFormat="1" applyFont="1" applyBorder="1" applyAlignment="1">
      <alignment vertical="center"/>
    </xf>
    <xf numFmtId="0" fontId="10" fillId="73" borderId="17" xfId="0" applyFont="1" applyFill="1" applyBorder="1" applyAlignment="1">
      <alignment horizontal="left"/>
    </xf>
    <xf numFmtId="0" fontId="51" fillId="75" borderId="17" xfId="0" applyFont="1" applyFill="1" applyBorder="1" applyAlignment="1">
      <alignment horizontal="center" vertical="center" wrapText="1"/>
    </xf>
    <xf numFmtId="0" fontId="53" fillId="0" borderId="17" xfId="0" applyFont="1" applyBorder="1" applyAlignment="1">
      <alignment horizontal="center" vertical="center"/>
    </xf>
    <xf numFmtId="0" fontId="49" fillId="0" borderId="17" xfId="0" applyFont="1" applyBorder="1" applyAlignment="1">
      <alignment horizontal="left" vertical="center" wrapText="1"/>
    </xf>
    <xf numFmtId="0" fontId="49" fillId="0" borderId="17" xfId="0" applyFont="1" applyBorder="1" applyAlignment="1">
      <alignment horizontal="center" vertical="center" wrapText="1"/>
    </xf>
    <xf numFmtId="4" fontId="49" fillId="0" borderId="17" xfId="0" applyNumberFormat="1" applyFont="1" applyBorder="1" applyAlignment="1">
      <alignment horizontal="center" vertical="center"/>
    </xf>
    <xf numFmtId="44" fontId="53" fillId="0" borderId="17" xfId="0" applyNumberFormat="1" applyFont="1" applyBorder="1" applyAlignment="1">
      <alignment horizontal="center" vertical="center"/>
    </xf>
    <xf numFmtId="4" fontId="53" fillId="0" borderId="17" xfId="0" applyNumberFormat="1" applyFont="1" applyBorder="1" applyAlignment="1">
      <alignment horizontal="center" vertical="center"/>
    </xf>
    <xf numFmtId="0" fontId="53" fillId="0" borderId="17" xfId="0" applyFont="1" applyBorder="1" applyAlignment="1">
      <alignment horizontal="left"/>
    </xf>
    <xf numFmtId="0" fontId="51" fillId="75" borderId="17" xfId="0" applyFont="1" applyFill="1" applyBorder="1" applyAlignment="1">
      <alignment horizontal="left" vertical="center" wrapText="1"/>
    </xf>
    <xf numFmtId="0" fontId="10" fillId="76" borderId="17" xfId="0" applyFont="1" applyFill="1" applyBorder="1" applyAlignment="1">
      <alignment horizontal="justify" vertical="center" wrapText="1"/>
    </xf>
    <xf numFmtId="213" fontId="10" fillId="0" borderId="17" xfId="0" applyNumberFormat="1" applyFont="1" applyBorder="1" applyAlignment="1">
      <alignment vertical="center" wrapText="1"/>
    </xf>
    <xf numFmtId="166" fontId="10" fillId="0" borderId="17" xfId="0" applyNumberFormat="1" applyFont="1" applyBorder="1" applyAlignment="1">
      <alignment horizontal="center" vertical="center"/>
    </xf>
    <xf numFmtId="0" fontId="10" fillId="76" borderId="17" xfId="0" applyFont="1" applyFill="1" applyBorder="1" applyAlignment="1">
      <alignment horizontal="left" vertical="center" wrapText="1"/>
    </xf>
    <xf numFmtId="2" fontId="10" fillId="0" borderId="17" xfId="0" applyNumberFormat="1" applyFont="1" applyBorder="1" applyAlignment="1">
      <alignment horizontal="justify" vertical="center" wrapText="1"/>
    </xf>
    <xf numFmtId="2" fontId="10" fillId="0" borderId="17" xfId="0" applyNumberFormat="1" applyFont="1" applyBorder="1" applyAlignment="1">
      <alignment vertical="center" wrapText="1"/>
    </xf>
    <xf numFmtId="0" fontId="53" fillId="0" borderId="17" xfId="0" applyFont="1" applyBorder="1" applyAlignment="1">
      <alignment vertical="center" wrapText="1"/>
    </xf>
    <xf numFmtId="8" fontId="53" fillId="0" borderId="17" xfId="0" applyNumberFormat="1" applyFont="1" applyBorder="1" applyAlignment="1">
      <alignment vertical="center" wrapText="1"/>
    </xf>
    <xf numFmtId="213" fontId="10" fillId="0" borderId="17" xfId="0" applyNumberFormat="1" applyFont="1" applyBorder="1" applyAlignment="1">
      <alignment vertical="center"/>
    </xf>
    <xf numFmtId="0" fontId="56" fillId="0" borderId="17" xfId="0" applyFont="1" applyBorder="1" applyAlignment="1">
      <alignment horizontal="center" vertical="center" wrapText="1"/>
    </xf>
    <xf numFmtId="0" fontId="53" fillId="0" borderId="17" xfId="0" applyFont="1" applyBorder="1" applyAlignment="1">
      <alignment wrapText="1"/>
    </xf>
    <xf numFmtId="0" fontId="10" fillId="0" borderId="17" xfId="0" applyFont="1" applyBorder="1" applyAlignment="1">
      <alignment horizontal="left" wrapText="1"/>
    </xf>
    <xf numFmtId="214" fontId="53" fillId="76" borderId="17" xfId="0" applyNumberFormat="1" applyFont="1" applyFill="1" applyBorder="1" applyAlignment="1">
      <alignment vertical="center"/>
    </xf>
    <xf numFmtId="0" fontId="53" fillId="76" borderId="17" xfId="1129" applyFont="1" applyFill="1" applyBorder="1" applyAlignment="1">
      <alignment vertical="center" wrapText="1"/>
    </xf>
    <xf numFmtId="0" fontId="53" fillId="76" borderId="17" xfId="0" applyFont="1" applyFill="1" applyBorder="1" applyAlignment="1">
      <alignment horizontal="center" vertical="center"/>
    </xf>
    <xf numFmtId="0" fontId="53" fillId="78" borderId="17" xfId="0" applyFont="1" applyFill="1" applyBorder="1" applyAlignment="1">
      <alignment horizontal="center" vertical="center" wrapText="1"/>
    </xf>
    <xf numFmtId="0" fontId="10" fillId="0" borderId="17" xfId="0" applyFont="1" applyBorder="1" applyAlignment="1">
      <alignment horizontal="center" vertical="center"/>
    </xf>
    <xf numFmtId="0" fontId="10" fillId="0" borderId="0" xfId="0" applyFont="1"/>
    <xf numFmtId="0" fontId="3" fillId="73" borderId="17" xfId="0" applyFont="1" applyFill="1" applyBorder="1" applyAlignment="1">
      <alignment horizontal="center"/>
    </xf>
    <xf numFmtId="0" fontId="3" fillId="73" borderId="17" xfId="0" applyFont="1" applyFill="1" applyBorder="1" applyAlignment="1">
      <alignment horizontal="center" vertical="center"/>
    </xf>
    <xf numFmtId="44" fontId="5" fillId="0" borderId="0" xfId="0" applyNumberFormat="1" applyFont="1" applyAlignment="1">
      <alignment wrapText="1"/>
    </xf>
    <xf numFmtId="0" fontId="51" fillId="77" borderId="17" xfId="0" applyFont="1" applyFill="1" applyBorder="1" applyAlignment="1">
      <alignment horizontal="center" vertical="center"/>
    </xf>
    <xf numFmtId="0" fontId="10" fillId="0" borderId="17" xfId="1012" applyBorder="1" applyAlignment="1">
      <alignment horizontal="justify" vertical="center" wrapText="1"/>
    </xf>
    <xf numFmtId="0" fontId="57" fillId="76" borderId="17" xfId="0" applyFont="1" applyFill="1" applyBorder="1" applyAlignment="1">
      <alignment vertical="center" wrapText="1"/>
    </xf>
    <xf numFmtId="214" fontId="57" fillId="76" borderId="17" xfId="877" applyNumberFormat="1" applyFont="1" applyFill="1" applyBorder="1" applyAlignment="1">
      <alignment horizontal="right" vertical="center" wrapText="1"/>
    </xf>
    <xf numFmtId="2" fontId="57" fillId="76" borderId="17" xfId="0" applyNumberFormat="1" applyFont="1" applyFill="1" applyBorder="1" applyAlignment="1">
      <alignment horizontal="center" vertical="center" wrapText="1"/>
    </xf>
    <xf numFmtId="0" fontId="57" fillId="76" borderId="17" xfId="0" applyFont="1" applyFill="1" applyBorder="1" applyAlignment="1">
      <alignment horizontal="center" vertical="center" wrapText="1"/>
    </xf>
    <xf numFmtId="0" fontId="51" fillId="0" borderId="21" xfId="0" applyFont="1" applyBorder="1" applyAlignment="1">
      <alignment vertical="center" wrapText="1"/>
    </xf>
    <xf numFmtId="0" fontId="6" fillId="0" borderId="21" xfId="0" applyFont="1" applyBorder="1"/>
    <xf numFmtId="0" fontId="53" fillId="0" borderId="21" xfId="0" applyFont="1" applyBorder="1" applyAlignment="1">
      <alignment vertical="center" wrapText="1"/>
    </xf>
    <xf numFmtId="2" fontId="49" fillId="0" borderId="17" xfId="0" applyNumberFormat="1" applyFont="1" applyBorder="1" applyAlignment="1">
      <alignment horizontal="center" vertical="center" wrapText="1"/>
    </xf>
    <xf numFmtId="44" fontId="10" fillId="0" borderId="0" xfId="0" applyNumberFormat="1" applyFont="1"/>
    <xf numFmtId="215" fontId="5" fillId="0" borderId="0" xfId="0" applyNumberFormat="1" applyFont="1"/>
    <xf numFmtId="44" fontId="53" fillId="0" borderId="23" xfId="0" applyNumberFormat="1" applyFont="1" applyBorder="1"/>
    <xf numFmtId="166" fontId="52" fillId="72" borderId="25" xfId="0" applyNumberFormat="1" applyFont="1" applyFill="1" applyBorder="1" applyAlignment="1">
      <alignment vertical="center" wrapText="1"/>
    </xf>
    <xf numFmtId="166" fontId="52" fillId="72" borderId="21" xfId="0" applyNumberFormat="1" applyFont="1" applyFill="1" applyBorder="1" applyAlignment="1">
      <alignment vertical="center" wrapText="1"/>
    </xf>
    <xf numFmtId="212" fontId="10" fillId="0" borderId="21" xfId="777" applyNumberFormat="1" applyFont="1" applyBorder="1" applyAlignment="1">
      <alignment horizontal="center" vertical="center" wrapText="1"/>
    </xf>
    <xf numFmtId="0" fontId="58" fillId="0" borderId="17" xfId="0" applyFont="1" applyBorder="1" applyAlignment="1">
      <alignment horizontal="left" vertical="center" wrapText="1"/>
    </xf>
    <xf numFmtId="0" fontId="51" fillId="75" borderId="17" xfId="0" applyFont="1" applyFill="1" applyBorder="1" applyAlignment="1">
      <alignment horizontal="left" vertical="center" wrapText="1"/>
    </xf>
    <xf numFmtId="0" fontId="3" fillId="73" borderId="17" xfId="0" applyFont="1" applyFill="1" applyBorder="1" applyAlignment="1">
      <alignment horizontal="left"/>
    </xf>
    <xf numFmtId="0" fontId="3" fillId="73" borderId="17" xfId="0" applyFont="1" applyFill="1" applyBorder="1" applyAlignment="1">
      <alignment horizontal="left" vertical="center"/>
    </xf>
    <xf numFmtId="0" fontId="51" fillId="77" borderId="17" xfId="0" applyFont="1" applyFill="1" applyBorder="1" applyAlignment="1">
      <alignment horizontal="left" vertical="center" wrapText="1"/>
    </xf>
    <xf numFmtId="0" fontId="53" fillId="0" borderId="17" xfId="0" applyFont="1" applyBorder="1" applyAlignment="1">
      <alignment horizontal="left" vertical="center" wrapText="1"/>
    </xf>
    <xf numFmtId="0" fontId="52" fillId="72" borderId="26" xfId="1419" applyFont="1" applyFill="1" applyBorder="1" applyAlignment="1">
      <alignment horizontal="center" vertical="center"/>
    </xf>
    <xf numFmtId="0" fontId="52" fillId="72" borderId="24" xfId="1419" applyFont="1" applyFill="1" applyBorder="1" applyAlignment="1">
      <alignment horizontal="center" vertical="center"/>
    </xf>
    <xf numFmtId="0" fontId="52" fillId="72" borderId="25" xfId="1419" applyFont="1" applyFill="1" applyBorder="1" applyAlignment="1">
      <alignment horizontal="center" vertical="center"/>
    </xf>
    <xf numFmtId="212" fontId="10" fillId="0" borderId="21" xfId="777" applyNumberFormat="1" applyFont="1" applyBorder="1" applyAlignment="1">
      <alignment horizontal="center" vertical="center" wrapText="1"/>
    </xf>
    <xf numFmtId="0" fontId="50" fillId="72" borderId="18" xfId="1419" applyFont="1" applyFill="1" applyBorder="1" applyAlignment="1">
      <alignment horizontal="center" vertical="center"/>
    </xf>
    <xf numFmtId="0" fontId="50" fillId="72" borderId="0" xfId="1419" applyFont="1" applyFill="1" applyAlignment="1">
      <alignment horizontal="center" vertical="center"/>
    </xf>
    <xf numFmtId="0" fontId="50" fillId="72" borderId="21" xfId="1419" applyFont="1" applyFill="1" applyBorder="1" applyAlignment="1">
      <alignment horizontal="center" vertical="center"/>
    </xf>
    <xf numFmtId="0" fontId="52" fillId="72" borderId="18" xfId="1419" applyFont="1" applyFill="1" applyBorder="1" applyAlignment="1">
      <alignment horizontal="center" vertical="center"/>
    </xf>
    <xf numFmtId="0" fontId="52" fillId="72" borderId="0" xfId="1419" applyFont="1" applyFill="1" applyAlignment="1">
      <alignment horizontal="center" vertical="center"/>
    </xf>
    <xf numFmtId="0" fontId="52" fillId="72" borderId="21" xfId="1419" applyFont="1" applyFill="1" applyBorder="1" applyAlignment="1">
      <alignment horizontal="center" vertical="center"/>
    </xf>
    <xf numFmtId="0" fontId="52" fillId="72" borderId="19" xfId="1419" applyFont="1" applyFill="1" applyBorder="1" applyAlignment="1">
      <alignment horizontal="center" vertical="center"/>
    </xf>
    <xf numFmtId="0" fontId="52" fillId="72" borderId="20" xfId="1419" applyFont="1" applyFill="1" applyBorder="1" applyAlignment="1">
      <alignment horizontal="center" vertical="center"/>
    </xf>
    <xf numFmtId="0" fontId="52" fillId="72" borderId="22" xfId="1419" applyFont="1" applyFill="1" applyBorder="1" applyAlignment="1">
      <alignment horizontal="center" vertical="center"/>
    </xf>
    <xf numFmtId="212" fontId="52" fillId="72" borderId="17" xfId="777" applyNumberFormat="1" applyFont="1" applyFill="1" applyBorder="1" applyAlignment="1">
      <alignment horizontal="left" vertical="center" wrapText="1"/>
    </xf>
    <xf numFmtId="0" fontId="52" fillId="72" borderId="17" xfId="0" applyFont="1" applyFill="1" applyBorder="1" applyAlignment="1">
      <alignment horizontal="left" vertical="center" wrapText="1"/>
    </xf>
    <xf numFmtId="0" fontId="51" fillId="0" borderId="21" xfId="0" applyFont="1" applyBorder="1" applyAlignment="1">
      <alignment horizontal="center" vertical="center" wrapText="1"/>
    </xf>
    <xf numFmtId="0" fontId="53" fillId="73" borderId="17" xfId="0" applyFont="1" applyFill="1" applyBorder="1" applyAlignment="1">
      <alignment horizontal="left" vertical="center" wrapText="1"/>
    </xf>
    <xf numFmtId="0" fontId="10" fillId="73" borderId="17" xfId="0" applyFont="1" applyFill="1" applyBorder="1" applyAlignment="1">
      <alignment horizontal="left"/>
    </xf>
    <xf numFmtId="0" fontId="10" fillId="0" borderId="17" xfId="0" applyFont="1" applyBorder="1" applyAlignment="1">
      <alignment horizontal="left" vertical="center" wrapText="1"/>
    </xf>
    <xf numFmtId="0" fontId="48" fillId="0" borderId="17" xfId="0" applyFont="1" applyBorder="1" applyAlignment="1">
      <alignment horizontal="right" vertical="center" wrapText="1"/>
    </xf>
    <xf numFmtId="0" fontId="48" fillId="74" borderId="17" xfId="0" applyFont="1" applyFill="1" applyBorder="1" applyAlignment="1">
      <alignment horizontal="right" vertical="center" wrapText="1"/>
    </xf>
  </cellXfs>
  <cellStyles count="1420">
    <cellStyle name="_1" xfId="77" xr:uid="{00000000-0005-0000-0000-000000000000}"/>
    <cellStyle name="_1 2" xfId="87" xr:uid="{00000000-0005-0000-0000-000001000000}"/>
    <cellStyle name="_1_mODULO DE EDUCACION ESPECIAL 1 AULA(1)" xfId="80" xr:uid="{00000000-0005-0000-0000-000002000000}"/>
    <cellStyle name="_2" xfId="3" xr:uid="{00000000-0005-0000-0000-000003000000}"/>
    <cellStyle name="_2 2" xfId="95" xr:uid="{00000000-0005-0000-0000-000004000000}"/>
    <cellStyle name="_2_mODULO DE EDUCACION ESPECIAL 1 AULA(1)" xfId="85" xr:uid="{00000000-0005-0000-0000-000005000000}"/>
    <cellStyle name="_3" xfId="71" xr:uid="{00000000-0005-0000-0000-000006000000}"/>
    <cellStyle name="_3 2" xfId="81" xr:uid="{00000000-0005-0000-0000-000007000000}"/>
    <cellStyle name="_3_mODULO DE EDUCACION ESPECIAL 1 AULA(1)" xfId="96" xr:uid="{00000000-0005-0000-0000-000008000000}"/>
    <cellStyle name="_4938" xfId="79" xr:uid="{00000000-0005-0000-0000-000009000000}"/>
    <cellStyle name="_4938 2" xfId="74" xr:uid="{00000000-0005-0000-0000-00000A000000}"/>
    <cellStyle name="_4938_mODULO DE EDUCACION ESPECIAL 1 AULA(1)" xfId="14" xr:uid="{00000000-0005-0000-0000-00000B000000}"/>
    <cellStyle name="_4989" xfId="27" xr:uid="{00000000-0005-0000-0000-00000C000000}"/>
    <cellStyle name="_4989 2" xfId="97" xr:uid="{00000000-0005-0000-0000-00000D000000}"/>
    <cellStyle name="_4989_mODULO DE EDUCACION ESPECIAL 1 AULA(1)" xfId="75" xr:uid="{00000000-0005-0000-0000-00000E000000}"/>
    <cellStyle name="_5160" xfId="91" xr:uid="{00000000-0005-0000-0000-00000F000000}"/>
    <cellStyle name="_5160 2" xfId="99" xr:uid="{00000000-0005-0000-0000-000010000000}"/>
    <cellStyle name="_5160_mODULO DE EDUCACION ESPECIAL 1 AULA(1)" xfId="101" xr:uid="{00000000-0005-0000-0000-000011000000}"/>
    <cellStyle name="_5172" xfId="102" xr:uid="{00000000-0005-0000-0000-000012000000}"/>
    <cellStyle name="_5172 2" xfId="104" xr:uid="{00000000-0005-0000-0000-000013000000}"/>
    <cellStyle name="_5172_mODULO DE EDUCACION ESPECIAL 1 AULA(1)" xfId="105" xr:uid="{00000000-0005-0000-0000-000014000000}"/>
    <cellStyle name="_8" xfId="48" xr:uid="{00000000-0005-0000-0000-000015000000}"/>
    <cellStyle name="_8 2" xfId="107" xr:uid="{00000000-0005-0000-0000-000016000000}"/>
    <cellStyle name="_8_mODULO DE EDUCACION ESPECIAL 1 AULA(1)" xfId="88" xr:uid="{00000000-0005-0000-0000-000017000000}"/>
    <cellStyle name="_actividadesPresupuestoModulo6821" xfId="109" xr:uid="{00000000-0005-0000-0000-000018000000}"/>
    <cellStyle name="_actividadesPresupuestoModulo6821 2" xfId="12" xr:uid="{00000000-0005-0000-0000-000019000000}"/>
    <cellStyle name="_actividadesPresupuestoModulo6821_mODULO DE EDUCACION ESPECIAL 1 AULA(1)" xfId="111" xr:uid="{00000000-0005-0000-0000-00001A000000}"/>
    <cellStyle name="_Agua Potable Cinquera cabañas" xfId="50" xr:uid="{00000000-0005-0000-0000-00001B000000}"/>
    <cellStyle name="_Agua Potable Cinquera cabañas 2" xfId="113" xr:uid="{00000000-0005-0000-0000-00001C000000}"/>
    <cellStyle name="_Agua Potable Cinquera cabañas_mODULO DE EDUCACION ESPECIAL 1 AULA(1)" xfId="114" xr:uid="{00000000-0005-0000-0000-00001D000000}"/>
    <cellStyle name="_Complejo Deportivo Ciudad Barrios" xfId="117" xr:uid="{00000000-0005-0000-0000-00001E000000}"/>
    <cellStyle name="_Complejo Deportivo Ciudad Barrios 2" xfId="119" xr:uid="{00000000-0005-0000-0000-00001F000000}"/>
    <cellStyle name="_Complejo Deportivo Ciudad Barrios_mODULO DE EDUCACION ESPECIAL 1 AULA(1)" xfId="121" xr:uid="{00000000-0005-0000-0000-000020000000}"/>
    <cellStyle name="_Introduc. A.P eL lIMON" xfId="124" xr:uid="{00000000-0005-0000-0000-000021000000}"/>
    <cellStyle name="_Introduc. A.P eL lIMON 2" xfId="64" xr:uid="{00000000-0005-0000-0000-000022000000}"/>
    <cellStyle name="_Introduc. A.P eL lIMON_mODULO DE EDUCACION ESPECIAL 1 AULA(1)" xfId="126" xr:uid="{00000000-0005-0000-0000-000023000000}"/>
    <cellStyle name="_libro1" xfId="128" xr:uid="{00000000-0005-0000-0000-000024000000}"/>
    <cellStyle name="_libro1 2" xfId="129" xr:uid="{00000000-0005-0000-0000-000025000000}"/>
    <cellStyle name="_libro1_mODULO DE EDUCACION ESPECIAL 1 AULA(1)" xfId="131" xr:uid="{00000000-0005-0000-0000-000026000000}"/>
    <cellStyle name="_Propuesta de Costeos Varios" xfId="127" xr:uid="{00000000-0005-0000-0000-000027000000}"/>
    <cellStyle name="_Propuesta de Costeos Varios 2" xfId="38" xr:uid="{00000000-0005-0000-0000-000028000000}"/>
    <cellStyle name="_Propuesta de Costeos Varios_mODULO DE EDUCACION ESPECIAL 1 AULA(1)" xfId="69" xr:uid="{00000000-0005-0000-0000-000029000000}"/>
    <cellStyle name="_Remodelación de Parque LOLOTIQUE" xfId="133" xr:uid="{00000000-0005-0000-0000-00002A000000}"/>
    <cellStyle name="_Remodelación de Parque LOLOTIQUE 2" xfId="134" xr:uid="{00000000-0005-0000-0000-00002B000000}"/>
    <cellStyle name="_Remodelación de Parque LOLOTIQUE_mODULO DE EDUCACION ESPECIAL 1 AULA(1)" xfId="137" xr:uid="{00000000-0005-0000-0000-00002C000000}"/>
    <cellStyle name="20% - Accent1 2" xfId="140" xr:uid="{00000000-0005-0000-0000-00002D000000}"/>
    <cellStyle name="20% - Accent1 3" xfId="143" xr:uid="{00000000-0005-0000-0000-00002E000000}"/>
    <cellStyle name="20% - Accent1 4" xfId="148" xr:uid="{00000000-0005-0000-0000-00002F000000}"/>
    <cellStyle name="20% - Accent1 5" xfId="149" xr:uid="{00000000-0005-0000-0000-000030000000}"/>
    <cellStyle name="20% - Accent2 2" xfId="150" xr:uid="{00000000-0005-0000-0000-000031000000}"/>
    <cellStyle name="20% - Accent2 3" xfId="154" xr:uid="{00000000-0005-0000-0000-000032000000}"/>
    <cellStyle name="20% - Accent2 4" xfId="156" xr:uid="{00000000-0005-0000-0000-000033000000}"/>
    <cellStyle name="20% - Accent2 5" xfId="160" xr:uid="{00000000-0005-0000-0000-000034000000}"/>
    <cellStyle name="20% - Accent3 2" xfId="30" xr:uid="{00000000-0005-0000-0000-000035000000}"/>
    <cellStyle name="20% - Accent3 3" xfId="32" xr:uid="{00000000-0005-0000-0000-000036000000}"/>
    <cellStyle name="20% - Accent3 4" xfId="163" xr:uid="{00000000-0005-0000-0000-000037000000}"/>
    <cellStyle name="20% - Accent3 5" xfId="164" xr:uid="{00000000-0005-0000-0000-000038000000}"/>
    <cellStyle name="20% - Accent4 2" xfId="165" xr:uid="{00000000-0005-0000-0000-000039000000}"/>
    <cellStyle name="20% - Accent4 3" xfId="168" xr:uid="{00000000-0005-0000-0000-00003A000000}"/>
    <cellStyle name="20% - Accent4 4" xfId="171" xr:uid="{00000000-0005-0000-0000-00003B000000}"/>
    <cellStyle name="20% - Accent4 5" xfId="175" xr:uid="{00000000-0005-0000-0000-00003C000000}"/>
    <cellStyle name="20% - Accent5 2" xfId="177" xr:uid="{00000000-0005-0000-0000-00003D000000}"/>
    <cellStyle name="20% - Accent5 3" xfId="179" xr:uid="{00000000-0005-0000-0000-00003E000000}"/>
    <cellStyle name="20% - Accent5 4" xfId="181" xr:uid="{00000000-0005-0000-0000-00003F000000}"/>
    <cellStyle name="20% - Accent5 5" xfId="182" xr:uid="{00000000-0005-0000-0000-000040000000}"/>
    <cellStyle name="20% - Accent6 2" xfId="183" xr:uid="{00000000-0005-0000-0000-000041000000}"/>
    <cellStyle name="20% - Accent6 3" xfId="52" xr:uid="{00000000-0005-0000-0000-000042000000}"/>
    <cellStyle name="20% - Accent6 4" xfId="110" xr:uid="{00000000-0005-0000-0000-000043000000}"/>
    <cellStyle name="20% - Accent6 5" xfId="184" xr:uid="{00000000-0005-0000-0000-000044000000}"/>
    <cellStyle name="20% - Énfasis1 2" xfId="185" xr:uid="{00000000-0005-0000-0000-000045000000}"/>
    <cellStyle name="20% - Énfasis1 3" xfId="187" xr:uid="{00000000-0005-0000-0000-000046000000}"/>
    <cellStyle name="20% - Énfasis2 2" xfId="66" xr:uid="{00000000-0005-0000-0000-000047000000}"/>
    <cellStyle name="20% - Énfasis2 3" xfId="70" xr:uid="{00000000-0005-0000-0000-000048000000}"/>
    <cellStyle name="20% - Énfasis3 2" xfId="189" xr:uid="{00000000-0005-0000-0000-000049000000}"/>
    <cellStyle name="20% - Énfasis3 3" xfId="193" xr:uid="{00000000-0005-0000-0000-00004A000000}"/>
    <cellStyle name="20% - Énfasis4 2" xfId="195" xr:uid="{00000000-0005-0000-0000-00004B000000}"/>
    <cellStyle name="20% - Énfasis4 3" xfId="197" xr:uid="{00000000-0005-0000-0000-00004C000000}"/>
    <cellStyle name="20% - Énfasis5 2" xfId="199" xr:uid="{00000000-0005-0000-0000-00004D000000}"/>
    <cellStyle name="20% - Énfasis5 3" xfId="201" xr:uid="{00000000-0005-0000-0000-00004E000000}"/>
    <cellStyle name="20% - Énfasis6 2" xfId="29" xr:uid="{00000000-0005-0000-0000-00004F000000}"/>
    <cellStyle name="20% - Énfasis6 3" xfId="10" xr:uid="{00000000-0005-0000-0000-000050000000}"/>
    <cellStyle name="40% - Accent1 2" xfId="93" xr:uid="{00000000-0005-0000-0000-000051000000}"/>
    <cellStyle name="40% - Accent1 3" xfId="203" xr:uid="{00000000-0005-0000-0000-000052000000}"/>
    <cellStyle name="40% - Accent1 4" xfId="205" xr:uid="{00000000-0005-0000-0000-000053000000}"/>
    <cellStyle name="40% - Accent1 5" xfId="207" xr:uid="{00000000-0005-0000-0000-000054000000}"/>
    <cellStyle name="40% - Accent2 2" xfId="86" xr:uid="{00000000-0005-0000-0000-000055000000}"/>
    <cellStyle name="40% - Accent2 3" xfId="208" xr:uid="{00000000-0005-0000-0000-000056000000}"/>
    <cellStyle name="40% - Accent2 4" xfId="209" xr:uid="{00000000-0005-0000-0000-000057000000}"/>
    <cellStyle name="40% - Accent2 5" xfId="210" xr:uid="{00000000-0005-0000-0000-000058000000}"/>
    <cellStyle name="40% - Accent3 2" xfId="213" xr:uid="{00000000-0005-0000-0000-000059000000}"/>
    <cellStyle name="40% - Accent3 3" xfId="215" xr:uid="{00000000-0005-0000-0000-00005A000000}"/>
    <cellStyle name="40% - Accent3 4" xfId="216" xr:uid="{00000000-0005-0000-0000-00005B000000}"/>
    <cellStyle name="40% - Accent3 5" xfId="78" xr:uid="{00000000-0005-0000-0000-00005C000000}"/>
    <cellStyle name="40% - Accent4 2" xfId="218" xr:uid="{00000000-0005-0000-0000-00005D000000}"/>
    <cellStyle name="40% - Accent4 3" xfId="219" xr:uid="{00000000-0005-0000-0000-00005E000000}"/>
    <cellStyle name="40% - Accent4 4" xfId="220" xr:uid="{00000000-0005-0000-0000-00005F000000}"/>
    <cellStyle name="40% - Accent4 5" xfId="221" xr:uid="{00000000-0005-0000-0000-000060000000}"/>
    <cellStyle name="40% - Accent5 2" xfId="222" xr:uid="{00000000-0005-0000-0000-000061000000}"/>
    <cellStyle name="40% - Accent5 3" xfId="223" xr:uid="{00000000-0005-0000-0000-000062000000}"/>
    <cellStyle name="40% - Accent5 4" xfId="224" xr:uid="{00000000-0005-0000-0000-000063000000}"/>
    <cellStyle name="40% - Accent5 5" xfId="225" xr:uid="{00000000-0005-0000-0000-000064000000}"/>
    <cellStyle name="40% - Accent6 2" xfId="226" xr:uid="{00000000-0005-0000-0000-000065000000}"/>
    <cellStyle name="40% - Accent6 3" xfId="228" xr:uid="{00000000-0005-0000-0000-000066000000}"/>
    <cellStyle name="40% - Accent6 4" xfId="230" xr:uid="{00000000-0005-0000-0000-000067000000}"/>
    <cellStyle name="40% - Accent6 5" xfId="232" xr:uid="{00000000-0005-0000-0000-000068000000}"/>
    <cellStyle name="40% - Énfasis1 2" xfId="234" xr:uid="{00000000-0005-0000-0000-000069000000}"/>
    <cellStyle name="40% - Énfasis1 3" xfId="235" xr:uid="{00000000-0005-0000-0000-00006A000000}"/>
    <cellStyle name="40% - Énfasis2 2" xfId="236" xr:uid="{00000000-0005-0000-0000-00006B000000}"/>
    <cellStyle name="40% - Énfasis2 3" xfId="240" xr:uid="{00000000-0005-0000-0000-00006C000000}"/>
    <cellStyle name="40% - Énfasis3 2" xfId="243" xr:uid="{00000000-0005-0000-0000-00006D000000}"/>
    <cellStyle name="40% - Énfasis3 3" xfId="244" xr:uid="{00000000-0005-0000-0000-00006E000000}"/>
    <cellStyle name="40% - Énfasis4 2" xfId="245" xr:uid="{00000000-0005-0000-0000-00006F000000}"/>
    <cellStyle name="40% - Énfasis4 3" xfId="246" xr:uid="{00000000-0005-0000-0000-000070000000}"/>
    <cellStyle name="40% - Énfasis5 2" xfId="9" xr:uid="{00000000-0005-0000-0000-000071000000}"/>
    <cellStyle name="40% - Énfasis5 3" xfId="247" xr:uid="{00000000-0005-0000-0000-000072000000}"/>
    <cellStyle name="40% - Énfasis6 2" xfId="248" xr:uid="{00000000-0005-0000-0000-000073000000}"/>
    <cellStyle name="40% - Énfasis6 3" xfId="249" xr:uid="{00000000-0005-0000-0000-000074000000}"/>
    <cellStyle name="60% - Accent1 2" xfId="250" xr:uid="{00000000-0005-0000-0000-000075000000}"/>
    <cellStyle name="60% - Accent1 3" xfId="253" xr:uid="{00000000-0005-0000-0000-000076000000}"/>
    <cellStyle name="60% - Accent1 4" xfId="256" xr:uid="{00000000-0005-0000-0000-000077000000}"/>
    <cellStyle name="60% - Accent2 2" xfId="257" xr:uid="{00000000-0005-0000-0000-000078000000}"/>
    <cellStyle name="60% - Accent3 2" xfId="51" xr:uid="{00000000-0005-0000-0000-000079000000}"/>
    <cellStyle name="60% - Accent3 3" xfId="264" xr:uid="{00000000-0005-0000-0000-00007A000000}"/>
    <cellStyle name="60% - Accent3 4" xfId="266" xr:uid="{00000000-0005-0000-0000-00007B000000}"/>
    <cellStyle name="60% - Accent4 2" xfId="268" xr:uid="{00000000-0005-0000-0000-00007C000000}"/>
    <cellStyle name="60% - Accent4 3" xfId="270" xr:uid="{00000000-0005-0000-0000-00007D000000}"/>
    <cellStyle name="60% - Accent4 4" xfId="272" xr:uid="{00000000-0005-0000-0000-00007E000000}"/>
    <cellStyle name="60% - Accent5 2" xfId="2" xr:uid="{00000000-0005-0000-0000-00007F000000}"/>
    <cellStyle name="60% - Accent5 3" xfId="72" xr:uid="{00000000-0005-0000-0000-000080000000}"/>
    <cellStyle name="60% - Accent5 4" xfId="274" xr:uid="{00000000-0005-0000-0000-000081000000}"/>
    <cellStyle name="60% - Accent6 2" xfId="276" xr:uid="{00000000-0005-0000-0000-000082000000}"/>
    <cellStyle name="60% - Accent6 3" xfId="277" xr:uid="{00000000-0005-0000-0000-000083000000}"/>
    <cellStyle name="60% - Accent6 4" xfId="279" xr:uid="{00000000-0005-0000-0000-000084000000}"/>
    <cellStyle name="60% - Énfasis1 2" xfId="282" xr:uid="{00000000-0005-0000-0000-000085000000}"/>
    <cellStyle name="60% - Énfasis1 3" xfId="139" xr:uid="{00000000-0005-0000-0000-000086000000}"/>
    <cellStyle name="60% - Énfasis2 2" xfId="142" xr:uid="{00000000-0005-0000-0000-000087000000}"/>
    <cellStyle name="60% - Énfasis2 3" xfId="145" xr:uid="{00000000-0005-0000-0000-000088000000}"/>
    <cellStyle name="60% - Énfasis3 2" xfId="153" xr:uid="{00000000-0005-0000-0000-000089000000}"/>
    <cellStyle name="60% - Énfasis3 3" xfId="155" xr:uid="{00000000-0005-0000-0000-00008A000000}"/>
    <cellStyle name="60% - Énfasis4 2" xfId="31" xr:uid="{00000000-0005-0000-0000-00008B000000}"/>
    <cellStyle name="60% - Énfasis4 3" xfId="33" xr:uid="{00000000-0005-0000-0000-00008C000000}"/>
    <cellStyle name="60% - Énfasis5 2" xfId="166" xr:uid="{00000000-0005-0000-0000-00008D000000}"/>
    <cellStyle name="60% - Énfasis5 3" xfId="169" xr:uid="{00000000-0005-0000-0000-00008E000000}"/>
    <cellStyle name="60% - Énfasis6 2" xfId="178" xr:uid="{00000000-0005-0000-0000-00008F000000}"/>
    <cellStyle name="60% - Énfasis6 3" xfId="180" xr:uid="{00000000-0005-0000-0000-000090000000}"/>
    <cellStyle name="Accent1 2" xfId="283" xr:uid="{00000000-0005-0000-0000-000091000000}"/>
    <cellStyle name="Accent1 3" xfId="284" xr:uid="{00000000-0005-0000-0000-000092000000}"/>
    <cellStyle name="Accent1 4" xfId="285" xr:uid="{00000000-0005-0000-0000-000093000000}"/>
    <cellStyle name="Accent2 2" xfId="286" xr:uid="{00000000-0005-0000-0000-000094000000}"/>
    <cellStyle name="Accent3 2" xfId="287" xr:uid="{00000000-0005-0000-0000-000095000000}"/>
    <cellStyle name="Accent4 2" xfId="68" xr:uid="{00000000-0005-0000-0000-000096000000}"/>
    <cellStyle name="Accent4 3" xfId="289" xr:uid="{00000000-0005-0000-0000-000097000000}"/>
    <cellStyle name="Accent4 4" xfId="290" xr:uid="{00000000-0005-0000-0000-000098000000}"/>
    <cellStyle name="Accent5 2" xfId="291" xr:uid="{00000000-0005-0000-0000-000099000000}"/>
    <cellStyle name="Accent6 2" xfId="292" xr:uid="{00000000-0005-0000-0000-00009A000000}"/>
    <cellStyle name="Bad 2" xfId="293" xr:uid="{00000000-0005-0000-0000-00009B000000}"/>
    <cellStyle name="Buena 2" xfId="294" xr:uid="{00000000-0005-0000-0000-00009C000000}"/>
    <cellStyle name="Calculation 2" xfId="297" xr:uid="{00000000-0005-0000-0000-00009D000000}"/>
    <cellStyle name="Calculation 3" xfId="300" xr:uid="{00000000-0005-0000-0000-00009E000000}"/>
    <cellStyle name="Calculation 4" xfId="302" xr:uid="{00000000-0005-0000-0000-00009F000000}"/>
    <cellStyle name="Cálculo 2" xfId="304" xr:uid="{00000000-0005-0000-0000-0000A0000000}"/>
    <cellStyle name="Cálculo 3" xfId="306" xr:uid="{00000000-0005-0000-0000-0000A1000000}"/>
    <cellStyle name="celda" xfId="307" xr:uid="{00000000-0005-0000-0000-0000A2000000}"/>
    <cellStyle name="Celda de comprobación 2" xfId="310" xr:uid="{00000000-0005-0000-0000-0000A3000000}"/>
    <cellStyle name="Celda de comprobación 3" xfId="305" xr:uid="{00000000-0005-0000-0000-0000A4000000}"/>
    <cellStyle name="Celda vinculada 2" xfId="313" xr:uid="{00000000-0005-0000-0000-0000A5000000}"/>
    <cellStyle name="Check Cell 2" xfId="317" xr:uid="{00000000-0005-0000-0000-0000A6000000}"/>
    <cellStyle name="Check Cell 3" xfId="319" xr:uid="{00000000-0005-0000-0000-0000A7000000}"/>
    <cellStyle name="Check Cell 4" xfId="322" xr:uid="{00000000-0005-0000-0000-0000A8000000}"/>
    <cellStyle name="Comma 2" xfId="323" xr:uid="{00000000-0005-0000-0000-0000A9000000}"/>
    <cellStyle name="Comma 3" xfId="324" xr:uid="{00000000-0005-0000-0000-0000AA000000}"/>
    <cellStyle name="Comma 7" xfId="327" xr:uid="{00000000-0005-0000-0000-0000AB000000}"/>
    <cellStyle name="Comma0" xfId="329" xr:uid="{00000000-0005-0000-0000-0000AC000000}"/>
    <cellStyle name="Currency" xfId="5" builtinId="4"/>
    <cellStyle name="Currency [2]" xfId="100" xr:uid="{00000000-0005-0000-0000-0000AD000000}"/>
    <cellStyle name="Currency 2" xfId="330" xr:uid="{00000000-0005-0000-0000-0000AE000000}"/>
    <cellStyle name="Currency 3" xfId="331" xr:uid="{00000000-0005-0000-0000-0000AF000000}"/>
    <cellStyle name="Currency 4" xfId="332" xr:uid="{00000000-0005-0000-0000-0000B0000000}"/>
    <cellStyle name="Currency0" xfId="333" xr:uid="{00000000-0005-0000-0000-0000B1000000}"/>
    <cellStyle name="Date" xfId="120" xr:uid="{00000000-0005-0000-0000-0000B2000000}"/>
    <cellStyle name="EGUROS" xfId="334" xr:uid="{00000000-0005-0000-0000-0000B3000000}"/>
    <cellStyle name="Encabezado 4 2" xfId="191" xr:uid="{00000000-0005-0000-0000-0000B4000000}"/>
    <cellStyle name="Énfasis 1" xfId="335" xr:uid="{00000000-0005-0000-0000-0000B5000000}"/>
    <cellStyle name="Énfasis 1 2" xfId="336" xr:uid="{00000000-0005-0000-0000-0000B6000000}"/>
    <cellStyle name="Énfasis 1 3" xfId="337" xr:uid="{00000000-0005-0000-0000-0000B7000000}"/>
    <cellStyle name="Énfasis 2" xfId="338" xr:uid="{00000000-0005-0000-0000-0000B8000000}"/>
    <cellStyle name="Énfasis 3" xfId="339" xr:uid="{00000000-0005-0000-0000-0000B9000000}"/>
    <cellStyle name="Énfasis 3 2" xfId="340" xr:uid="{00000000-0005-0000-0000-0000BA000000}"/>
    <cellStyle name="Énfasis 3 3" xfId="341" xr:uid="{00000000-0005-0000-0000-0000BB000000}"/>
    <cellStyle name="Énfasis1 - 20%" xfId="343" xr:uid="{00000000-0005-0000-0000-0000BC000000}"/>
    <cellStyle name="Énfasis1 - 20% 2" xfId="158" xr:uid="{00000000-0005-0000-0000-0000BD000000}"/>
    <cellStyle name="Énfasis1 - 20% 3" xfId="162" xr:uid="{00000000-0005-0000-0000-0000BE000000}"/>
    <cellStyle name="Énfasis1 - 40%" xfId="346" xr:uid="{00000000-0005-0000-0000-0000BF000000}"/>
    <cellStyle name="Énfasis1 - 60%" xfId="350" xr:uid="{00000000-0005-0000-0000-0000C0000000}"/>
    <cellStyle name="Énfasis1 - 60% 2" xfId="355" xr:uid="{00000000-0005-0000-0000-0000C1000000}"/>
    <cellStyle name="Énfasis1 - 60% 3" xfId="308" xr:uid="{00000000-0005-0000-0000-0000C2000000}"/>
    <cellStyle name="Énfasis1 2" xfId="265" xr:uid="{00000000-0005-0000-0000-0000C3000000}"/>
    <cellStyle name="Énfasis1 3" xfId="267" xr:uid="{00000000-0005-0000-0000-0000C4000000}"/>
    <cellStyle name="Énfasis1 4" xfId="103" xr:uid="{00000000-0005-0000-0000-0000C5000000}"/>
    <cellStyle name="Énfasis1 5" xfId="359" xr:uid="{00000000-0005-0000-0000-0000C6000000}"/>
    <cellStyle name="Énfasis1 6" xfId="360" xr:uid="{00000000-0005-0000-0000-0000C7000000}"/>
    <cellStyle name="Énfasis1 7" xfId="361" xr:uid="{00000000-0005-0000-0000-0000C8000000}"/>
    <cellStyle name="Énfasis1 8" xfId="349" xr:uid="{00000000-0005-0000-0000-0000C9000000}"/>
    <cellStyle name="Énfasis1 9" xfId="365" xr:uid="{00000000-0005-0000-0000-0000CA000000}"/>
    <cellStyle name="Énfasis2 - 20%" xfId="370" xr:uid="{00000000-0005-0000-0000-0000CB000000}"/>
    <cellStyle name="Énfasis2 - 20% 2" xfId="372" xr:uid="{00000000-0005-0000-0000-0000CC000000}"/>
    <cellStyle name="Énfasis2 - 20% 3" xfId="374" xr:uid="{00000000-0005-0000-0000-0000CD000000}"/>
    <cellStyle name="Énfasis2 - 40%" xfId="375" xr:uid="{00000000-0005-0000-0000-0000CE000000}"/>
    <cellStyle name="Énfasis2 - 40% 2" xfId="377" xr:uid="{00000000-0005-0000-0000-0000CF000000}"/>
    <cellStyle name="Énfasis2 - 40% 3" xfId="311" xr:uid="{00000000-0005-0000-0000-0000D0000000}"/>
    <cellStyle name="Énfasis2 - 60%" xfId="237" xr:uid="{00000000-0005-0000-0000-0000D1000000}"/>
    <cellStyle name="Énfasis2 - 60% 2" xfId="378" xr:uid="{00000000-0005-0000-0000-0000D2000000}"/>
    <cellStyle name="Énfasis2 - 60% 3" xfId="379" xr:uid="{00000000-0005-0000-0000-0000D3000000}"/>
    <cellStyle name="Énfasis2 2" xfId="271" xr:uid="{00000000-0005-0000-0000-0000D4000000}"/>
    <cellStyle name="Énfasis2 3" xfId="273" xr:uid="{00000000-0005-0000-0000-0000D5000000}"/>
    <cellStyle name="Énfasis2 4" xfId="380" xr:uid="{00000000-0005-0000-0000-0000D6000000}"/>
    <cellStyle name="Énfasis2 5" xfId="381" xr:uid="{00000000-0005-0000-0000-0000D7000000}"/>
    <cellStyle name="Énfasis2 6" xfId="7" xr:uid="{00000000-0005-0000-0000-0000D8000000}"/>
    <cellStyle name="Énfasis2 7" xfId="382" xr:uid="{00000000-0005-0000-0000-0000D9000000}"/>
    <cellStyle name="Énfasis2 8" xfId="383" xr:uid="{00000000-0005-0000-0000-0000DA000000}"/>
    <cellStyle name="Énfasis2 9" xfId="384" xr:uid="{00000000-0005-0000-0000-0000DB000000}"/>
    <cellStyle name="Énfasis3 - 20%" xfId="385" xr:uid="{00000000-0005-0000-0000-0000DC000000}"/>
    <cellStyle name="Énfasis3 - 20% 2" xfId="351" xr:uid="{00000000-0005-0000-0000-0000DD000000}"/>
    <cellStyle name="Énfasis3 - 20% 3" xfId="366" xr:uid="{00000000-0005-0000-0000-0000DE000000}"/>
    <cellStyle name="Énfasis3 - 40%" xfId="260" xr:uid="{00000000-0005-0000-0000-0000DF000000}"/>
    <cellStyle name="Énfasis3 - 40% 2" xfId="394" xr:uid="{00000000-0005-0000-0000-0000E0000000}"/>
    <cellStyle name="Énfasis3 - 40% 3" xfId="398" xr:uid="{00000000-0005-0000-0000-0000E1000000}"/>
    <cellStyle name="Énfasis3 - 60%" xfId="269" xr:uid="{00000000-0005-0000-0000-0000E2000000}"/>
    <cellStyle name="Énfasis3 2" xfId="73" xr:uid="{00000000-0005-0000-0000-0000E3000000}"/>
    <cellStyle name="Énfasis3 3" xfId="275" xr:uid="{00000000-0005-0000-0000-0000E4000000}"/>
    <cellStyle name="Énfasis3 4" xfId="399" xr:uid="{00000000-0005-0000-0000-0000E5000000}"/>
    <cellStyle name="Énfasis3 5" xfId="400" xr:uid="{00000000-0005-0000-0000-0000E6000000}"/>
    <cellStyle name="Énfasis3 6" xfId="401" xr:uid="{00000000-0005-0000-0000-0000E7000000}"/>
    <cellStyle name="Énfasis3 7" xfId="49" xr:uid="{00000000-0005-0000-0000-0000E8000000}"/>
    <cellStyle name="Énfasis3 8" xfId="402" xr:uid="{00000000-0005-0000-0000-0000E9000000}"/>
    <cellStyle name="Énfasis3 9" xfId="403" xr:uid="{00000000-0005-0000-0000-0000EA000000}"/>
    <cellStyle name="Énfasis4 - 20%" xfId="404" xr:uid="{00000000-0005-0000-0000-0000EB000000}"/>
    <cellStyle name="Énfasis4 - 20% 2" xfId="405" xr:uid="{00000000-0005-0000-0000-0000EC000000}"/>
    <cellStyle name="Énfasis4 - 20% 3" xfId="118" xr:uid="{00000000-0005-0000-0000-0000ED000000}"/>
    <cellStyle name="Énfasis4 - 40%" xfId="406" xr:uid="{00000000-0005-0000-0000-0000EE000000}"/>
    <cellStyle name="Énfasis4 - 40% 2" xfId="407" xr:uid="{00000000-0005-0000-0000-0000EF000000}"/>
    <cellStyle name="Énfasis4 - 40% 3" xfId="408" xr:uid="{00000000-0005-0000-0000-0000F0000000}"/>
    <cellStyle name="Énfasis4 - 60%" xfId="409" xr:uid="{00000000-0005-0000-0000-0000F1000000}"/>
    <cellStyle name="Énfasis4 - 60% 2" xfId="303" xr:uid="{00000000-0005-0000-0000-0000F2000000}"/>
    <cellStyle name="Énfasis4 - 60% 3" xfId="410" xr:uid="{00000000-0005-0000-0000-0000F3000000}"/>
    <cellStyle name="Énfasis4 2" xfId="278" xr:uid="{00000000-0005-0000-0000-0000F4000000}"/>
    <cellStyle name="Énfasis4 3" xfId="280" xr:uid="{00000000-0005-0000-0000-0000F5000000}"/>
    <cellStyle name="Énfasis4 4" xfId="411" xr:uid="{00000000-0005-0000-0000-0000F6000000}"/>
    <cellStyle name="Énfasis4 5" xfId="412" xr:uid="{00000000-0005-0000-0000-0000F7000000}"/>
    <cellStyle name="Énfasis4 6" xfId="413" xr:uid="{00000000-0005-0000-0000-0000F8000000}"/>
    <cellStyle name="Énfasis4 7" xfId="414" xr:uid="{00000000-0005-0000-0000-0000F9000000}"/>
    <cellStyle name="Énfasis4 8" xfId="106" xr:uid="{00000000-0005-0000-0000-0000FA000000}"/>
    <cellStyle name="Énfasis4 9" xfId="415" xr:uid="{00000000-0005-0000-0000-0000FB000000}"/>
    <cellStyle name="Énfasis5 - 20%" xfId="419" xr:uid="{00000000-0005-0000-0000-0000FC000000}"/>
    <cellStyle name="Énfasis5 - 20% 2" xfId="423" xr:uid="{00000000-0005-0000-0000-0000FD000000}"/>
    <cellStyle name="Énfasis5 - 20% 3" xfId="430" xr:uid="{00000000-0005-0000-0000-0000FE000000}"/>
    <cellStyle name="Énfasis5 - 40%" xfId="435" xr:uid="{00000000-0005-0000-0000-0000FF000000}"/>
    <cellStyle name="Énfasis5 - 40% 2" xfId="436" xr:uid="{00000000-0005-0000-0000-000000010000}"/>
    <cellStyle name="Énfasis5 - 40% 3" xfId="371" xr:uid="{00000000-0005-0000-0000-000001010000}"/>
    <cellStyle name="Énfasis5 - 60%" xfId="147" xr:uid="{00000000-0005-0000-0000-000002010000}"/>
    <cellStyle name="Énfasis5 - 60% 2" xfId="437" xr:uid="{00000000-0005-0000-0000-000003010000}"/>
    <cellStyle name="Énfasis5 - 60% 3" xfId="438" xr:uid="{00000000-0005-0000-0000-000004010000}"/>
    <cellStyle name="Énfasis5 2" xfId="135" xr:uid="{00000000-0005-0000-0000-000005010000}"/>
    <cellStyle name="Énfasis5 3" xfId="295" xr:uid="{00000000-0005-0000-0000-000006010000}"/>
    <cellStyle name="Énfasis5 4" xfId="439" xr:uid="{00000000-0005-0000-0000-000007010000}"/>
    <cellStyle name="Énfasis5 5" xfId="115" xr:uid="{00000000-0005-0000-0000-000008010000}"/>
    <cellStyle name="Énfasis5 6" xfId="441" xr:uid="{00000000-0005-0000-0000-000009010000}"/>
    <cellStyle name="Énfasis5 7" xfId="443" xr:uid="{00000000-0005-0000-0000-00000A010000}"/>
    <cellStyle name="Énfasis5 8" xfId="446" xr:uid="{00000000-0005-0000-0000-00000B010000}"/>
    <cellStyle name="Énfasis5 9" xfId="449" xr:uid="{00000000-0005-0000-0000-00000C010000}"/>
    <cellStyle name="Énfasis6 - 20%" xfId="44" xr:uid="{00000000-0005-0000-0000-00000D010000}"/>
    <cellStyle name="Énfasis6 - 20% 2" xfId="299" xr:uid="{00000000-0005-0000-0000-00000E010000}"/>
    <cellStyle name="Énfasis6 - 20% 3" xfId="301" xr:uid="{00000000-0005-0000-0000-00000F010000}"/>
    <cellStyle name="Énfasis6 - 40%" xfId="454" xr:uid="{00000000-0005-0000-0000-000010010000}"/>
    <cellStyle name="Énfasis6 - 60%" xfId="455" xr:uid="{00000000-0005-0000-0000-000011010000}"/>
    <cellStyle name="Énfasis6 2" xfId="456" xr:uid="{00000000-0005-0000-0000-000012010000}"/>
    <cellStyle name="Énfasis6 3" xfId="457" xr:uid="{00000000-0005-0000-0000-000013010000}"/>
    <cellStyle name="Énfasis6 4" xfId="112" xr:uid="{00000000-0005-0000-0000-000014010000}"/>
    <cellStyle name="Énfasis6 5" xfId="458" xr:uid="{00000000-0005-0000-0000-000015010000}"/>
    <cellStyle name="Énfasis6 6" xfId="459" xr:uid="{00000000-0005-0000-0000-000016010000}"/>
    <cellStyle name="Énfasis6 7" xfId="460" xr:uid="{00000000-0005-0000-0000-000017010000}"/>
    <cellStyle name="Énfasis6 8" xfId="461" xr:uid="{00000000-0005-0000-0000-000018010000}"/>
    <cellStyle name="Énfasis6 9" xfId="462" xr:uid="{00000000-0005-0000-0000-000019010000}"/>
    <cellStyle name="Entrada 2" xfId="376" xr:uid="{00000000-0005-0000-0000-00001A010000}"/>
    <cellStyle name="Entrada 3" xfId="465" xr:uid="{00000000-0005-0000-0000-00001B010000}"/>
    <cellStyle name="Estilo 1" xfId="1" xr:uid="{00000000-0005-0000-0000-00001C010000}"/>
    <cellStyle name="Estilo 1 2" xfId="466" xr:uid="{00000000-0005-0000-0000-00001D010000}"/>
    <cellStyle name="Euro" xfId="468" xr:uid="{00000000-0005-0000-0000-00001E010000}"/>
    <cellStyle name="Euro 10" xfId="386" xr:uid="{00000000-0005-0000-0000-00001F010000}"/>
    <cellStyle name="Euro 11" xfId="476" xr:uid="{00000000-0005-0000-0000-000020010000}"/>
    <cellStyle name="Euro 12" xfId="1400" xr:uid="{00000000-0005-0000-0000-000021010000}"/>
    <cellStyle name="Euro 2" xfId="363" xr:uid="{00000000-0005-0000-0000-000022010000}"/>
    <cellStyle name="Euro 2 2" xfId="26" xr:uid="{00000000-0005-0000-0000-000023010000}"/>
    <cellStyle name="Euro 2 3" xfId="1401" xr:uid="{00000000-0005-0000-0000-000024010000}"/>
    <cellStyle name="Euro 3" xfId="353" xr:uid="{00000000-0005-0000-0000-000025010000}"/>
    <cellStyle name="Euro 3 2" xfId="357" xr:uid="{00000000-0005-0000-0000-000026010000}"/>
    <cellStyle name="Euro 3 3" xfId="1402" xr:uid="{00000000-0005-0000-0000-000027010000}"/>
    <cellStyle name="Euro 4" xfId="368" xr:uid="{00000000-0005-0000-0000-000028010000}"/>
    <cellStyle name="Euro 4 2" xfId="477" xr:uid="{00000000-0005-0000-0000-000029010000}"/>
    <cellStyle name="Euro 4 3" xfId="1403" xr:uid="{00000000-0005-0000-0000-00002A010000}"/>
    <cellStyle name="Euro 5" xfId="358" xr:uid="{00000000-0005-0000-0000-00002B010000}"/>
    <cellStyle name="Euro 5 2" xfId="480" xr:uid="{00000000-0005-0000-0000-00002C010000}"/>
    <cellStyle name="Euro 5 3" xfId="1404" xr:uid="{00000000-0005-0000-0000-00002D010000}"/>
    <cellStyle name="Euro 6" xfId="309" xr:uid="{00000000-0005-0000-0000-00002E010000}"/>
    <cellStyle name="Euro 7" xfId="482" xr:uid="{00000000-0005-0000-0000-00002F010000}"/>
    <cellStyle name="Euro 8" xfId="6" xr:uid="{00000000-0005-0000-0000-000030010000}"/>
    <cellStyle name="Euro 9" xfId="483" xr:uid="{00000000-0005-0000-0000-000031010000}"/>
    <cellStyle name="Euro_DOCUMENTO Nº 4 - PRESUPUESTO - Comasagua Teotepeque" xfId="486" xr:uid="{00000000-0005-0000-0000-000032010000}"/>
    <cellStyle name="Excel Built-in 20% - Accent1" xfId="487" xr:uid="{00000000-0005-0000-0000-000033010000}"/>
    <cellStyle name="Excel Built-in 20% - Accent2" xfId="488" xr:uid="{00000000-0005-0000-0000-000034010000}"/>
    <cellStyle name="Excel Built-in 20% - Accent3" xfId="490" xr:uid="{00000000-0005-0000-0000-000035010000}"/>
    <cellStyle name="Excel Built-in 20% - Accent4" xfId="492" xr:uid="{00000000-0005-0000-0000-000036010000}"/>
    <cellStyle name="Excel Built-in 20% - Accent5" xfId="494" xr:uid="{00000000-0005-0000-0000-000037010000}"/>
    <cellStyle name="Excel Built-in 20% - Accent6" xfId="495" xr:uid="{00000000-0005-0000-0000-000038010000}"/>
    <cellStyle name="Excel Built-in 40% - Accent1" xfId="496" xr:uid="{00000000-0005-0000-0000-000039010000}"/>
    <cellStyle name="Excel Built-in 40% - Accent2" xfId="239" xr:uid="{00000000-0005-0000-0000-00003A010000}"/>
    <cellStyle name="Excel Built-in 40% - Accent3" xfId="242" xr:uid="{00000000-0005-0000-0000-00003B010000}"/>
    <cellStyle name="Excel Built-in 40% - Accent4" xfId="498" xr:uid="{00000000-0005-0000-0000-00003C010000}"/>
    <cellStyle name="Excel Built-in 40% - Accent5" xfId="500" xr:uid="{00000000-0005-0000-0000-00003D010000}"/>
    <cellStyle name="Excel Built-in 40% - Accent6" xfId="502" xr:uid="{00000000-0005-0000-0000-00003E010000}"/>
    <cellStyle name="Excel Built-in 60% - Accent1" xfId="504" xr:uid="{00000000-0005-0000-0000-00003F010000}"/>
    <cellStyle name="Excel Built-in 60% - Accent2" xfId="505" xr:uid="{00000000-0005-0000-0000-000040010000}"/>
    <cellStyle name="Excel Built-in 60% - Accent3" xfId="506" xr:uid="{00000000-0005-0000-0000-000041010000}"/>
    <cellStyle name="Excel Built-in 60% - Accent4" xfId="511" xr:uid="{00000000-0005-0000-0000-000042010000}"/>
    <cellStyle name="Excel Built-in 60% - Accent5" xfId="387" xr:uid="{00000000-0005-0000-0000-000043010000}"/>
    <cellStyle name="Excel Built-in 60% - Accent6" xfId="475" xr:uid="{00000000-0005-0000-0000-000044010000}"/>
    <cellStyle name="Excel Built-in Accent1" xfId="512" xr:uid="{00000000-0005-0000-0000-000045010000}"/>
    <cellStyle name="Excel Built-in Accent2" xfId="513" xr:uid="{00000000-0005-0000-0000-000046010000}"/>
    <cellStyle name="Excel Built-in Accent3" xfId="516" xr:uid="{00000000-0005-0000-0000-000047010000}"/>
    <cellStyle name="Excel Built-in Accent4" xfId="519" xr:uid="{00000000-0005-0000-0000-000048010000}"/>
    <cellStyle name="Excel Built-in Accent5" xfId="315" xr:uid="{00000000-0005-0000-0000-000049010000}"/>
    <cellStyle name="Excel Built-in Accent6" xfId="321" xr:uid="{00000000-0005-0000-0000-00004A010000}"/>
    <cellStyle name="Excel Built-in Bad" xfId="159" xr:uid="{00000000-0005-0000-0000-00004B010000}"/>
    <cellStyle name="Excel Built-in Calculation" xfId="167" xr:uid="{00000000-0005-0000-0000-00004C010000}"/>
    <cellStyle name="Excel Built-in Check Cell" xfId="521" xr:uid="{00000000-0005-0000-0000-00004D010000}"/>
    <cellStyle name="Excel Built-in Comma" xfId="524" xr:uid="{00000000-0005-0000-0000-00004E010000}"/>
    <cellStyle name="Excel Built-in Comma 1" xfId="525" xr:uid="{00000000-0005-0000-0000-00004F010000}"/>
    <cellStyle name="Excel Built-in Currency" xfId="82" xr:uid="{00000000-0005-0000-0000-000050010000}"/>
    <cellStyle name="Excel Built-in Explanatory Text" xfId="526" xr:uid="{00000000-0005-0000-0000-000051010000}"/>
    <cellStyle name="Excel Built-in Good" xfId="527" xr:uid="{00000000-0005-0000-0000-000052010000}"/>
    <cellStyle name="Excel Built-in Heading 1" xfId="420" xr:uid="{00000000-0005-0000-0000-000053010000}"/>
    <cellStyle name="Excel Built-in Heading 2" xfId="529" xr:uid="{00000000-0005-0000-0000-000054010000}"/>
    <cellStyle name="Excel Built-in Heading 3" xfId="427" xr:uid="{00000000-0005-0000-0000-000055010000}"/>
    <cellStyle name="Excel Built-in Heading 4" xfId="434" xr:uid="{00000000-0005-0000-0000-000056010000}"/>
    <cellStyle name="Excel Built-in Input" xfId="533" xr:uid="{00000000-0005-0000-0000-000057010000}"/>
    <cellStyle name="Excel Built-in Linked Cell" xfId="186" xr:uid="{00000000-0005-0000-0000-000058010000}"/>
    <cellStyle name="Excel Built-in Neutral" xfId="76" xr:uid="{00000000-0005-0000-0000-000059010000}"/>
    <cellStyle name="Excel Built-in Normal" xfId="479" xr:uid="{00000000-0005-0000-0000-00005A010000}"/>
    <cellStyle name="Excel Built-in Normal 1" xfId="535" xr:uid="{00000000-0005-0000-0000-00005B010000}"/>
    <cellStyle name="Excel Built-in Normal 1 1" xfId="536" xr:uid="{00000000-0005-0000-0000-00005C010000}"/>
    <cellStyle name="Excel Built-in Note" xfId="537" xr:uid="{00000000-0005-0000-0000-00005D010000}"/>
    <cellStyle name="Excel Built-in Output" xfId="538" xr:uid="{00000000-0005-0000-0000-00005E010000}"/>
    <cellStyle name="Excel Built-in Percent 1" xfId="508" xr:uid="{00000000-0005-0000-0000-00005F010000}"/>
    <cellStyle name="Excel Built-in Title" xfId="288" xr:uid="{00000000-0005-0000-0000-000060010000}"/>
    <cellStyle name="Excel Built-in Total" xfId="540" xr:uid="{00000000-0005-0000-0000-000061010000}"/>
    <cellStyle name="Excel Built-in Warning Text" xfId="542" xr:uid="{00000000-0005-0000-0000-000062010000}"/>
    <cellStyle name="Explanatory Text 2" xfId="464" xr:uid="{00000000-0005-0000-0000-000063010000}"/>
    <cellStyle name="Explanatory Text 3" xfId="132" xr:uid="{00000000-0005-0000-0000-000064010000}"/>
    <cellStyle name="Explanatory Text 4" xfId="543" xr:uid="{00000000-0005-0000-0000-000065010000}"/>
    <cellStyle name="Fixed" xfId="463" xr:uid="{00000000-0005-0000-0000-000066010000}"/>
    <cellStyle name="Good 2" xfId="546" xr:uid="{00000000-0005-0000-0000-000067010000}"/>
    <cellStyle name="Heading 1 2" xfId="98" xr:uid="{00000000-0005-0000-0000-000068010000}"/>
    <cellStyle name="Heading 1 3" xfId="547" xr:uid="{00000000-0005-0000-0000-000069010000}"/>
    <cellStyle name="Heading 1 4" xfId="373" xr:uid="{00000000-0005-0000-0000-00006A010000}"/>
    <cellStyle name="Heading 2 2" xfId="549" xr:uid="{00000000-0005-0000-0000-00006B010000}"/>
    <cellStyle name="Heading 2 3" xfId="550" xr:uid="{00000000-0005-0000-0000-00006C010000}"/>
    <cellStyle name="Heading 2 4" xfId="551" xr:uid="{00000000-0005-0000-0000-00006D010000}"/>
    <cellStyle name="Heading 3 2" xfId="552" xr:uid="{00000000-0005-0000-0000-00006E010000}"/>
    <cellStyle name="Heading 3 3" xfId="553" xr:uid="{00000000-0005-0000-0000-00006F010000}"/>
    <cellStyle name="Heading 3 4" xfId="554" xr:uid="{00000000-0005-0000-0000-000070010000}"/>
    <cellStyle name="Heading 4 2" xfId="489" xr:uid="{00000000-0005-0000-0000-000071010000}"/>
    <cellStyle name="Heading 4 3" xfId="491" xr:uid="{00000000-0005-0000-0000-000072010000}"/>
    <cellStyle name="Heading 4 4" xfId="493" xr:uid="{00000000-0005-0000-0000-000073010000}"/>
    <cellStyle name="Hipervínculo 2" xfId="555" xr:uid="{00000000-0005-0000-0000-000074010000}"/>
    <cellStyle name="Hipervínculo 3" xfId="53" xr:uid="{00000000-0005-0000-0000-000075010000}"/>
    <cellStyle name="Hipervínculo 4" xfId="59" xr:uid="{00000000-0005-0000-0000-000076010000}"/>
    <cellStyle name="Hipervínculo 5" xfId="36" xr:uid="{00000000-0005-0000-0000-000077010000}"/>
    <cellStyle name="Hipervínculo 6" xfId="23" xr:uid="{00000000-0005-0000-0000-000078010000}"/>
    <cellStyle name="Hyperlink seguido" xfId="556" xr:uid="{00000000-0005-0000-0000-000079010000}"/>
    <cellStyle name="Incorrecto 2" xfId="8" xr:uid="{00000000-0005-0000-0000-00007A010000}"/>
    <cellStyle name="Input 2" xfId="416" xr:uid="{00000000-0005-0000-0000-00007B010000}"/>
    <cellStyle name="Input 3" xfId="557" xr:uid="{00000000-0005-0000-0000-00007C010000}"/>
    <cellStyle name="Input 4" xfId="83" xr:uid="{00000000-0005-0000-0000-00007D010000}"/>
    <cellStyle name="Linked Cell 2" xfId="108" xr:uid="{00000000-0005-0000-0000-00007E010000}"/>
    <cellStyle name="Migliaia (0)_LISTA DE PRECIOS MEC. tr-17" xfId="558" xr:uid="{00000000-0005-0000-0000-00007F010000}"/>
    <cellStyle name="Migliaia_LISTA DE PRECIOS MEC. tr-17" xfId="560" xr:uid="{00000000-0005-0000-0000-000080010000}"/>
    <cellStyle name="Millares [0] 2" xfId="561" xr:uid="{00000000-0005-0000-0000-000082010000}"/>
    <cellStyle name="Millares [0] 2 2" xfId="170" xr:uid="{00000000-0005-0000-0000-000083010000}"/>
    <cellStyle name="Millares [0] 2 3" xfId="174" xr:uid="{00000000-0005-0000-0000-000084010000}"/>
    <cellStyle name="Millares [0] 2 4" xfId="176" xr:uid="{00000000-0005-0000-0000-000085010000}"/>
    <cellStyle name="Millares [0] 2 5" xfId="227" xr:uid="{00000000-0005-0000-0000-000086010000}"/>
    <cellStyle name="Millares [0] 2 6" xfId="229" xr:uid="{00000000-0005-0000-0000-000087010000}"/>
    <cellStyle name="Millares [0] 2 7" xfId="231" xr:uid="{00000000-0005-0000-0000-000088010000}"/>
    <cellStyle name="Millares [0] 2 8" xfId="233" xr:uid="{00000000-0005-0000-0000-000089010000}"/>
    <cellStyle name="Millares [0] 2 9" xfId="563" xr:uid="{00000000-0005-0000-0000-00008A010000}"/>
    <cellStyle name="Millares [0] 3" xfId="564" xr:uid="{00000000-0005-0000-0000-00008B010000}"/>
    <cellStyle name="Millares 10" xfId="566" xr:uid="{00000000-0005-0000-0000-00008C010000}"/>
    <cellStyle name="Millares 10 10" xfId="40" xr:uid="{00000000-0005-0000-0000-00008D010000}"/>
    <cellStyle name="Millares 10 11" xfId="54" xr:uid="{00000000-0005-0000-0000-00008E010000}"/>
    <cellStyle name="Millares 10 2" xfId="567" xr:uid="{00000000-0005-0000-0000-00008F010000}"/>
    <cellStyle name="Millares 10 3" xfId="559" xr:uid="{00000000-0005-0000-0000-000090010000}"/>
    <cellStyle name="Millares 10 4" xfId="568" xr:uid="{00000000-0005-0000-0000-000091010000}"/>
    <cellStyle name="Millares 11" xfId="570" xr:uid="{00000000-0005-0000-0000-000092010000}"/>
    <cellStyle name="Millares 11 2" xfId="571" xr:uid="{00000000-0005-0000-0000-000093010000}"/>
    <cellStyle name="Millares 11 3" xfId="573" xr:uid="{00000000-0005-0000-0000-000094010000}"/>
    <cellStyle name="Millares 11 4" xfId="544" xr:uid="{00000000-0005-0000-0000-000095010000}"/>
    <cellStyle name="Millares 12" xfId="575" xr:uid="{00000000-0005-0000-0000-000096010000}"/>
    <cellStyle name="Millares 12 2" xfId="576" xr:uid="{00000000-0005-0000-0000-000097010000}"/>
    <cellStyle name="Millares 12 3" xfId="577" xr:uid="{00000000-0005-0000-0000-000098010000}"/>
    <cellStyle name="Millares 12 4" xfId="578" xr:uid="{00000000-0005-0000-0000-000099010000}"/>
    <cellStyle name="Millares 13" xfId="579" xr:uid="{00000000-0005-0000-0000-00009A010000}"/>
    <cellStyle name="Millares 13 2" xfId="580" xr:uid="{00000000-0005-0000-0000-00009B010000}"/>
    <cellStyle name="Millares 13 3" xfId="581" xr:uid="{00000000-0005-0000-0000-00009C010000}"/>
    <cellStyle name="Millares 13 4" xfId="582" xr:uid="{00000000-0005-0000-0000-00009D010000}"/>
    <cellStyle name="Millares 14" xfId="583" xr:uid="{00000000-0005-0000-0000-00009E010000}"/>
    <cellStyle name="Millares 14 2" xfId="586" xr:uid="{00000000-0005-0000-0000-00009F010000}"/>
    <cellStyle name="Millares 14 3" xfId="591" xr:uid="{00000000-0005-0000-0000-0000A0010000}"/>
    <cellStyle name="Millares 14 4" xfId="15" xr:uid="{00000000-0005-0000-0000-0000A1010000}"/>
    <cellStyle name="Millares 15" xfId="484" xr:uid="{00000000-0005-0000-0000-0000A2010000}"/>
    <cellStyle name="Millares 15 2" xfId="592" xr:uid="{00000000-0005-0000-0000-0000A3010000}"/>
    <cellStyle name="Millares 15 3" xfId="345" xr:uid="{00000000-0005-0000-0000-0000A4010000}"/>
    <cellStyle name="Millares 15 4" xfId="594" xr:uid="{00000000-0005-0000-0000-0000A5010000}"/>
    <cellStyle name="Millares 16" xfId="584" xr:uid="{00000000-0005-0000-0000-0000A6010000}"/>
    <cellStyle name="Millares 16 2" xfId="514" xr:uid="{00000000-0005-0000-0000-0000A7010000}"/>
    <cellStyle name="Millares 16 3" xfId="517" xr:uid="{00000000-0005-0000-0000-0000A8010000}"/>
    <cellStyle name="Millares 16 4" xfId="318" xr:uid="{00000000-0005-0000-0000-0000A9010000}"/>
    <cellStyle name="Millares 17" xfId="587" xr:uid="{00000000-0005-0000-0000-0000AA010000}"/>
    <cellStyle name="Millares 17 2" xfId="596" xr:uid="{00000000-0005-0000-0000-0000AB010000}"/>
    <cellStyle name="Millares 17 3" xfId="348" xr:uid="{00000000-0005-0000-0000-0000AC010000}"/>
    <cellStyle name="Millares 17 4" xfId="39" xr:uid="{00000000-0005-0000-0000-0000AD010000}"/>
    <cellStyle name="Millares 18" xfId="16" xr:uid="{00000000-0005-0000-0000-0000AE010000}"/>
    <cellStyle name="Millares 18 2" xfId="598" xr:uid="{00000000-0005-0000-0000-0000AF010000}"/>
    <cellStyle name="Millares 18 3" xfId="539" xr:uid="{00000000-0005-0000-0000-0000B0010000}"/>
    <cellStyle name="Millares 18 4" xfId="522" xr:uid="{00000000-0005-0000-0000-0000B1010000}"/>
    <cellStyle name="Millares 19" xfId="467" xr:uid="{00000000-0005-0000-0000-0000B2010000}"/>
    <cellStyle name="Millares 19 2" xfId="364" xr:uid="{00000000-0005-0000-0000-0000B3010000}"/>
    <cellStyle name="Millares 19 3" xfId="354" xr:uid="{00000000-0005-0000-0000-0000B4010000}"/>
    <cellStyle name="Millares 19 4" xfId="369" xr:uid="{00000000-0005-0000-0000-0000B5010000}"/>
    <cellStyle name="Millares 2" xfId="94" xr:uid="{00000000-0005-0000-0000-0000B6010000}"/>
    <cellStyle name="Millares 2 10" xfId="136" xr:uid="{00000000-0005-0000-0000-0000B7010000}"/>
    <cellStyle name="Millares 2 10 2" xfId="600" xr:uid="{00000000-0005-0000-0000-0000B8010000}"/>
    <cellStyle name="Millares 2 10 3" xfId="601" xr:uid="{00000000-0005-0000-0000-0000B9010000}"/>
    <cellStyle name="Millares 2 10 4" xfId="602" xr:uid="{00000000-0005-0000-0000-0000BA010000}"/>
    <cellStyle name="Millares 2 11" xfId="296" xr:uid="{00000000-0005-0000-0000-0000BB010000}"/>
    <cellStyle name="Millares 2 11 2" xfId="42" xr:uid="{00000000-0005-0000-0000-0000BC010000}"/>
    <cellStyle name="Millares 2 11 3" xfId="56" xr:uid="{00000000-0005-0000-0000-0000BD010000}"/>
    <cellStyle name="Millares 2 11 4" xfId="62" xr:uid="{00000000-0005-0000-0000-0000BE010000}"/>
    <cellStyle name="Millares 2 12" xfId="440" xr:uid="{00000000-0005-0000-0000-0000BF010000}"/>
    <cellStyle name="Millares 2 12 2" xfId="603" xr:uid="{00000000-0005-0000-0000-0000C0010000}"/>
    <cellStyle name="Millares 2 12 3" xfId="604" xr:uid="{00000000-0005-0000-0000-0000C1010000}"/>
    <cellStyle name="Millares 2 12 4" xfId="605" xr:uid="{00000000-0005-0000-0000-0000C2010000}"/>
    <cellStyle name="Millares 2 13" xfId="116" xr:uid="{00000000-0005-0000-0000-0000C3010000}"/>
    <cellStyle name="Millares 2 13 2" xfId="606" xr:uid="{00000000-0005-0000-0000-0000C4010000}"/>
    <cellStyle name="Millares 2 13 3" xfId="565" xr:uid="{00000000-0005-0000-0000-0000C5010000}"/>
    <cellStyle name="Millares 2 13 4" xfId="569" xr:uid="{00000000-0005-0000-0000-0000C6010000}"/>
    <cellStyle name="Millares 2 14" xfId="442" xr:uid="{00000000-0005-0000-0000-0000C7010000}"/>
    <cellStyle name="Millares 2 14 2" xfId="607" xr:uid="{00000000-0005-0000-0000-0000C8010000}"/>
    <cellStyle name="Millares 2 14 3" xfId="608" xr:uid="{00000000-0005-0000-0000-0000C9010000}"/>
    <cellStyle name="Millares 2 14 4" xfId="609" xr:uid="{00000000-0005-0000-0000-0000CA010000}"/>
    <cellStyle name="Millares 2 15" xfId="445" xr:uid="{00000000-0005-0000-0000-0000CB010000}"/>
    <cellStyle name="Millares 2 15 2" xfId="507" xr:uid="{00000000-0005-0000-0000-0000CC010000}"/>
    <cellStyle name="Millares 2 15 3" xfId="390" xr:uid="{00000000-0005-0000-0000-0000CD010000}"/>
    <cellStyle name="Millares 2 15 4" xfId="472" xr:uid="{00000000-0005-0000-0000-0000CE010000}"/>
    <cellStyle name="Millares 2 16" xfId="448" xr:uid="{00000000-0005-0000-0000-0000CF010000}"/>
    <cellStyle name="Millares 2 16 2" xfId="610" xr:uid="{00000000-0005-0000-0000-0000D0010000}"/>
    <cellStyle name="Millares 2 16 3" xfId="252" xr:uid="{00000000-0005-0000-0000-0000D1010000}"/>
    <cellStyle name="Millares 2 16 4" xfId="255" xr:uid="{00000000-0005-0000-0000-0000D2010000}"/>
    <cellStyle name="Millares 2 17" xfId="453" xr:uid="{00000000-0005-0000-0000-0000D3010000}"/>
    <cellStyle name="Millares 2 17 2" xfId="612" xr:uid="{00000000-0005-0000-0000-0000D4010000}"/>
    <cellStyle name="Millares 2 17 3" xfId="262" xr:uid="{00000000-0005-0000-0000-0000D5010000}"/>
    <cellStyle name="Millares 2 17 4" xfId="614" xr:uid="{00000000-0005-0000-0000-0000D6010000}"/>
    <cellStyle name="Millares 2 18" xfId="616" xr:uid="{00000000-0005-0000-0000-0000D7010000}"/>
    <cellStyle name="Millares 2 18 2" xfId="620" xr:uid="{00000000-0005-0000-0000-0000D8010000}"/>
    <cellStyle name="Millares 2 18 3" xfId="622" xr:uid="{00000000-0005-0000-0000-0000D9010000}"/>
    <cellStyle name="Millares 2 18 4" xfId="624" xr:uid="{00000000-0005-0000-0000-0000DA010000}"/>
    <cellStyle name="Millares 2 19" xfId="626" xr:uid="{00000000-0005-0000-0000-0000DB010000}"/>
    <cellStyle name="Millares 2 19 2" xfId="628" xr:uid="{00000000-0005-0000-0000-0000DC010000}"/>
    <cellStyle name="Millares 2 19 3" xfId="630" xr:uid="{00000000-0005-0000-0000-0000DD010000}"/>
    <cellStyle name="Millares 2 19 4" xfId="632" xr:uid="{00000000-0005-0000-0000-0000DE010000}"/>
    <cellStyle name="Millares 2 2" xfId="634" xr:uid="{00000000-0005-0000-0000-0000DF010000}"/>
    <cellStyle name="Millares 2 2 2" xfId="635" xr:uid="{00000000-0005-0000-0000-0000E0010000}"/>
    <cellStyle name="Millares 2 2 3" xfId="636" xr:uid="{00000000-0005-0000-0000-0000E1010000}"/>
    <cellStyle name="Millares 2 2 4" xfId="637" xr:uid="{00000000-0005-0000-0000-0000E2010000}"/>
    <cellStyle name="Millares 2 20" xfId="444" xr:uid="{00000000-0005-0000-0000-0000E3010000}"/>
    <cellStyle name="Millares 2 20 2" xfId="509" xr:uid="{00000000-0005-0000-0000-0000E4010000}"/>
    <cellStyle name="Millares 2 20 3" xfId="389" xr:uid="{00000000-0005-0000-0000-0000E5010000}"/>
    <cellStyle name="Millares 2 20 4" xfId="473" xr:uid="{00000000-0005-0000-0000-0000E6010000}"/>
    <cellStyle name="Millares 2 21" xfId="447" xr:uid="{00000000-0005-0000-0000-0000E7010000}"/>
    <cellStyle name="Millares 2 21 2" xfId="611" xr:uid="{00000000-0005-0000-0000-0000E8010000}"/>
    <cellStyle name="Millares 2 21 3" xfId="251" xr:uid="{00000000-0005-0000-0000-0000E9010000}"/>
    <cellStyle name="Millares 2 21 4" xfId="254" xr:uid="{00000000-0005-0000-0000-0000EA010000}"/>
    <cellStyle name="Millares 2 22" xfId="452" xr:uid="{00000000-0005-0000-0000-0000EB010000}"/>
    <cellStyle name="Millares 2 22 2" xfId="613" xr:uid="{00000000-0005-0000-0000-0000EC010000}"/>
    <cellStyle name="Millares 2 22 3" xfId="261" xr:uid="{00000000-0005-0000-0000-0000ED010000}"/>
    <cellStyle name="Millares 2 22 4" xfId="615" xr:uid="{00000000-0005-0000-0000-0000EE010000}"/>
    <cellStyle name="Millares 2 23" xfId="617" xr:uid="{00000000-0005-0000-0000-0000EF010000}"/>
    <cellStyle name="Millares 2 23 2" xfId="621" xr:uid="{00000000-0005-0000-0000-0000F0010000}"/>
    <cellStyle name="Millares 2 23 3" xfId="623" xr:uid="{00000000-0005-0000-0000-0000F1010000}"/>
    <cellStyle name="Millares 2 23 4" xfId="625" xr:uid="{00000000-0005-0000-0000-0000F2010000}"/>
    <cellStyle name="Millares 2 24" xfId="627" xr:uid="{00000000-0005-0000-0000-0000F3010000}"/>
    <cellStyle name="Millares 2 24 2" xfId="629" xr:uid="{00000000-0005-0000-0000-0000F4010000}"/>
    <cellStyle name="Millares 2 24 3" xfId="631" xr:uid="{00000000-0005-0000-0000-0000F5010000}"/>
    <cellStyle name="Millares 2 24 4" xfId="633" xr:uid="{00000000-0005-0000-0000-0000F6010000}"/>
    <cellStyle name="Millares 2 25" xfId="638" xr:uid="{00000000-0005-0000-0000-0000F7010000}"/>
    <cellStyle name="Millares 2 25 2" xfId="640" xr:uid="{00000000-0005-0000-0000-0000F8010000}"/>
    <cellStyle name="Millares 2 25 3" xfId="642" xr:uid="{00000000-0005-0000-0000-0000F9010000}"/>
    <cellStyle name="Millares 2 25 4" xfId="644" xr:uid="{00000000-0005-0000-0000-0000FA010000}"/>
    <cellStyle name="Millares 2 26" xfId="646" xr:uid="{00000000-0005-0000-0000-0000FB010000}"/>
    <cellStyle name="Millares 2 26 2" xfId="648" xr:uid="{00000000-0005-0000-0000-0000FC010000}"/>
    <cellStyle name="Millares 2 26 3" xfId="650" xr:uid="{00000000-0005-0000-0000-0000FD010000}"/>
    <cellStyle name="Millares 2 26 4" xfId="652" xr:uid="{00000000-0005-0000-0000-0000FE010000}"/>
    <cellStyle name="Millares 2 27" xfId="654" xr:uid="{00000000-0005-0000-0000-0000FF010000}"/>
    <cellStyle name="Millares 2 27 2" xfId="656" xr:uid="{00000000-0005-0000-0000-000000020000}"/>
    <cellStyle name="Millares 2 27 3" xfId="658" xr:uid="{00000000-0005-0000-0000-000001020000}"/>
    <cellStyle name="Millares 2 27 4" xfId="660" xr:uid="{00000000-0005-0000-0000-000002020000}"/>
    <cellStyle name="Millares 2 28" xfId="663" xr:uid="{00000000-0005-0000-0000-000003020000}"/>
    <cellStyle name="Millares 2 28 2" xfId="665" xr:uid="{00000000-0005-0000-0000-000004020000}"/>
    <cellStyle name="Millares 2 28 3" xfId="667" xr:uid="{00000000-0005-0000-0000-000005020000}"/>
    <cellStyle name="Millares 2 28 4" xfId="669" xr:uid="{00000000-0005-0000-0000-000006020000}"/>
    <cellStyle name="Millares 2 28 5" xfId="671" xr:uid="{00000000-0005-0000-0000-000007020000}"/>
    <cellStyle name="Millares 2 29" xfId="672" xr:uid="{00000000-0005-0000-0000-000008020000}"/>
    <cellStyle name="Millares 2 29 2" xfId="58" xr:uid="{00000000-0005-0000-0000-000009020000}"/>
    <cellStyle name="Millares 2 29 3" xfId="35" xr:uid="{00000000-0005-0000-0000-00000A020000}"/>
    <cellStyle name="Millares 2 29 4" xfId="22" xr:uid="{00000000-0005-0000-0000-00000B020000}"/>
    <cellStyle name="Millares 2 3" xfId="674" xr:uid="{00000000-0005-0000-0000-00000C020000}"/>
    <cellStyle name="Millares 2 3 2" xfId="675" xr:uid="{00000000-0005-0000-0000-00000D020000}"/>
    <cellStyle name="Millares 2 3 2 2" xfId="676" xr:uid="{00000000-0005-0000-0000-00000E020000}"/>
    <cellStyle name="Millares 2 3 3" xfId="677" xr:uid="{00000000-0005-0000-0000-00000F020000}"/>
    <cellStyle name="Millares 2 3 3 2" xfId="678" xr:uid="{00000000-0005-0000-0000-000010020000}"/>
    <cellStyle name="Millares 2 3 4" xfId="679" xr:uid="{00000000-0005-0000-0000-000011020000}"/>
    <cellStyle name="Millares 2 3 4 2" xfId="680" xr:uid="{00000000-0005-0000-0000-000012020000}"/>
    <cellStyle name="Millares 2 3 5" xfId="562" xr:uid="{00000000-0005-0000-0000-000013020000}"/>
    <cellStyle name="Millares 2 30" xfId="639" xr:uid="{00000000-0005-0000-0000-000014020000}"/>
    <cellStyle name="Millares 2 30 2" xfId="641" xr:uid="{00000000-0005-0000-0000-000015020000}"/>
    <cellStyle name="Millares 2 30 3" xfId="643" xr:uid="{00000000-0005-0000-0000-000016020000}"/>
    <cellStyle name="Millares 2 30 4" xfId="645" xr:uid="{00000000-0005-0000-0000-000017020000}"/>
    <cellStyle name="Millares 2 31" xfId="647" xr:uid="{00000000-0005-0000-0000-000018020000}"/>
    <cellStyle name="Millares 2 31 2" xfId="649" xr:uid="{00000000-0005-0000-0000-000019020000}"/>
    <cellStyle name="Millares 2 31 3" xfId="651" xr:uid="{00000000-0005-0000-0000-00001A020000}"/>
    <cellStyle name="Millares 2 31 4" xfId="653" xr:uid="{00000000-0005-0000-0000-00001B020000}"/>
    <cellStyle name="Millares 2 32" xfId="655" xr:uid="{00000000-0005-0000-0000-00001C020000}"/>
    <cellStyle name="Millares 2 32 2" xfId="657" xr:uid="{00000000-0005-0000-0000-00001D020000}"/>
    <cellStyle name="Millares 2 32 3" xfId="659" xr:uid="{00000000-0005-0000-0000-00001E020000}"/>
    <cellStyle name="Millares 2 32 4" xfId="661" xr:uid="{00000000-0005-0000-0000-00001F020000}"/>
    <cellStyle name="Millares 2 33" xfId="664" xr:uid="{00000000-0005-0000-0000-000020020000}"/>
    <cellStyle name="Millares 2 33 2" xfId="666" xr:uid="{00000000-0005-0000-0000-000021020000}"/>
    <cellStyle name="Millares 2 33 3" xfId="668" xr:uid="{00000000-0005-0000-0000-000022020000}"/>
    <cellStyle name="Millares 2 33 4" xfId="670" xr:uid="{00000000-0005-0000-0000-000023020000}"/>
    <cellStyle name="Millares 2 34" xfId="673" xr:uid="{00000000-0005-0000-0000-000024020000}"/>
    <cellStyle name="Millares 2 34 2" xfId="57" xr:uid="{00000000-0005-0000-0000-000025020000}"/>
    <cellStyle name="Millares 2 34 3" xfId="34" xr:uid="{00000000-0005-0000-0000-000026020000}"/>
    <cellStyle name="Millares 2 34 4" xfId="21" xr:uid="{00000000-0005-0000-0000-000027020000}"/>
    <cellStyle name="Millares 2 35" xfId="681" xr:uid="{00000000-0005-0000-0000-000028020000}"/>
    <cellStyle name="Millares 2 35 2" xfId="682" xr:uid="{00000000-0005-0000-0000-000029020000}"/>
    <cellStyle name="Millares 2 36" xfId="683" xr:uid="{00000000-0005-0000-0000-00002A020000}"/>
    <cellStyle name="Millares 2 36 2" xfId="684" xr:uid="{00000000-0005-0000-0000-00002B020000}"/>
    <cellStyle name="Millares 2 37" xfId="685" xr:uid="{00000000-0005-0000-0000-00002C020000}"/>
    <cellStyle name="Millares 2 37 2" xfId="130" xr:uid="{00000000-0005-0000-0000-00002D020000}"/>
    <cellStyle name="Millares 2 38" xfId="686" xr:uid="{00000000-0005-0000-0000-00002E020000}"/>
    <cellStyle name="Millares 2 39" xfId="1406" xr:uid="{00000000-0005-0000-0000-00002F020000}"/>
    <cellStyle name="Millares 2 4" xfId="687" xr:uid="{00000000-0005-0000-0000-000030020000}"/>
    <cellStyle name="Millares 2 4 2" xfId="688" xr:uid="{00000000-0005-0000-0000-000031020000}"/>
    <cellStyle name="Millares 2 4 3" xfId="689" xr:uid="{00000000-0005-0000-0000-000032020000}"/>
    <cellStyle name="Millares 2 4 4" xfId="690" xr:uid="{00000000-0005-0000-0000-000033020000}"/>
    <cellStyle name="Millares 2 5" xfId="691" xr:uid="{00000000-0005-0000-0000-000034020000}"/>
    <cellStyle name="Millares 2 5 2" xfId="692" xr:uid="{00000000-0005-0000-0000-000035020000}"/>
    <cellStyle name="Millares 2 5 3" xfId="693" xr:uid="{00000000-0005-0000-0000-000036020000}"/>
    <cellStyle name="Millares 2 5 4" xfId="694" xr:uid="{00000000-0005-0000-0000-000037020000}"/>
    <cellStyle name="Millares 2 6" xfId="695" xr:uid="{00000000-0005-0000-0000-000038020000}"/>
    <cellStyle name="Millares 2 6 2" xfId="696" xr:uid="{00000000-0005-0000-0000-000039020000}"/>
    <cellStyle name="Millares 2 6 3" xfId="697" xr:uid="{00000000-0005-0000-0000-00003A020000}"/>
    <cellStyle name="Millares 2 6 4" xfId="698" xr:uid="{00000000-0005-0000-0000-00003B020000}"/>
    <cellStyle name="Millares 2 7" xfId="699" xr:uid="{00000000-0005-0000-0000-00003C020000}"/>
    <cellStyle name="Millares 2 7 2" xfId="700" xr:uid="{00000000-0005-0000-0000-00003D020000}"/>
    <cellStyle name="Millares 2 7 3" xfId="701" xr:uid="{00000000-0005-0000-0000-00003E020000}"/>
    <cellStyle name="Millares 2 7 4" xfId="702" xr:uid="{00000000-0005-0000-0000-00003F020000}"/>
    <cellStyle name="Millares 2 8" xfId="703" xr:uid="{00000000-0005-0000-0000-000040020000}"/>
    <cellStyle name="Millares 2 8 2" xfId="704" xr:uid="{00000000-0005-0000-0000-000041020000}"/>
    <cellStyle name="Millares 2 8 3" xfId="705" xr:uid="{00000000-0005-0000-0000-000042020000}"/>
    <cellStyle name="Millares 2 8 4" xfId="706" xr:uid="{00000000-0005-0000-0000-000043020000}"/>
    <cellStyle name="Millares 2 9" xfId="707" xr:uid="{00000000-0005-0000-0000-000044020000}"/>
    <cellStyle name="Millares 2 9 2" xfId="708" xr:uid="{00000000-0005-0000-0000-000045020000}"/>
    <cellStyle name="Millares 2 9 3" xfId="709" xr:uid="{00000000-0005-0000-0000-000046020000}"/>
    <cellStyle name="Millares 2 9 4" xfId="710" xr:uid="{00000000-0005-0000-0000-000047020000}"/>
    <cellStyle name="Millares 2_COSTOS UNITARIOS R SERRANO I" xfId="711" xr:uid="{00000000-0005-0000-0000-000048020000}"/>
    <cellStyle name="Millares 20" xfId="485" xr:uid="{00000000-0005-0000-0000-000049020000}"/>
    <cellStyle name="Millares 20 2" xfId="593" xr:uid="{00000000-0005-0000-0000-00004A020000}"/>
    <cellStyle name="Millares 20 3" xfId="344" xr:uid="{00000000-0005-0000-0000-00004B020000}"/>
    <cellStyle name="Millares 20 4" xfId="595" xr:uid="{00000000-0005-0000-0000-00004C020000}"/>
    <cellStyle name="Millares 21" xfId="585" xr:uid="{00000000-0005-0000-0000-00004D020000}"/>
    <cellStyle name="Millares 21 2" xfId="515" xr:uid="{00000000-0005-0000-0000-00004E020000}"/>
    <cellStyle name="Millares 21 3" xfId="518" xr:uid="{00000000-0005-0000-0000-00004F020000}"/>
    <cellStyle name="Millares 21 4" xfId="316" xr:uid="{00000000-0005-0000-0000-000050020000}"/>
    <cellStyle name="Millares 22" xfId="588" xr:uid="{00000000-0005-0000-0000-000051020000}"/>
    <cellStyle name="Millares 22 2" xfId="597" xr:uid="{00000000-0005-0000-0000-000052020000}"/>
    <cellStyle name="Millares 22 3" xfId="347" xr:uid="{00000000-0005-0000-0000-000053020000}"/>
    <cellStyle name="Millares 22 4" xfId="37" xr:uid="{00000000-0005-0000-0000-000054020000}"/>
    <cellStyle name="Millares 23" xfId="17" xr:uid="{00000000-0005-0000-0000-000055020000}"/>
    <cellStyle name="Millares 23 2" xfId="599" xr:uid="{00000000-0005-0000-0000-000056020000}"/>
    <cellStyle name="Millares 23 3" xfId="541" xr:uid="{00000000-0005-0000-0000-000057020000}"/>
    <cellStyle name="Millares 23 4" xfId="523" xr:uid="{00000000-0005-0000-0000-000058020000}"/>
    <cellStyle name="Millares 24" xfId="469" xr:uid="{00000000-0005-0000-0000-000059020000}"/>
    <cellStyle name="Millares 24 2" xfId="362" xr:uid="{00000000-0005-0000-0000-00005A020000}"/>
    <cellStyle name="Millares 24 3" xfId="352" xr:uid="{00000000-0005-0000-0000-00005B020000}"/>
    <cellStyle name="Millares 24 4" xfId="367" xr:uid="{00000000-0005-0000-0000-00005C020000}"/>
    <cellStyle name="Millares 25" xfId="712" xr:uid="{00000000-0005-0000-0000-00005D020000}"/>
    <cellStyle name="Millares 25 2" xfId="715" xr:uid="{00000000-0005-0000-0000-00005E020000}"/>
    <cellStyle name="Millares 25 3" xfId="718" xr:uid="{00000000-0005-0000-0000-00005F020000}"/>
    <cellStyle name="Millares 25 4" xfId="720" xr:uid="{00000000-0005-0000-0000-000060020000}"/>
    <cellStyle name="Millares 26" xfId="722" xr:uid="{00000000-0005-0000-0000-000061020000}"/>
    <cellStyle name="Millares 26 2" xfId="47" xr:uid="{00000000-0005-0000-0000-000062020000}"/>
    <cellStyle name="Millares 26 3" xfId="725" xr:uid="{00000000-0005-0000-0000-000063020000}"/>
    <cellStyle name="Millares 26 4" xfId="727" xr:uid="{00000000-0005-0000-0000-000064020000}"/>
    <cellStyle name="Millares 27" xfId="729" xr:uid="{00000000-0005-0000-0000-000065020000}"/>
    <cellStyle name="Millares 27 2" xfId="732" xr:uid="{00000000-0005-0000-0000-000066020000}"/>
    <cellStyle name="Millares 27 3" xfId="735" xr:uid="{00000000-0005-0000-0000-000067020000}"/>
    <cellStyle name="Millares 27 4" xfId="738" xr:uid="{00000000-0005-0000-0000-000068020000}"/>
    <cellStyle name="Millares 28" xfId="740" xr:uid="{00000000-0005-0000-0000-000069020000}"/>
    <cellStyle name="Millares 28 2" xfId="743" xr:uid="{00000000-0005-0000-0000-00006A020000}"/>
    <cellStyle name="Millares 28 3" xfId="745" xr:uid="{00000000-0005-0000-0000-00006B020000}"/>
    <cellStyle name="Millares 28 4" xfId="747" xr:uid="{00000000-0005-0000-0000-00006C020000}"/>
    <cellStyle name="Millares 29" xfId="749" xr:uid="{00000000-0005-0000-0000-00006D020000}"/>
    <cellStyle name="Millares 29 2" xfId="751" xr:uid="{00000000-0005-0000-0000-00006E020000}"/>
    <cellStyle name="Millares 29 3" xfId="753" xr:uid="{00000000-0005-0000-0000-00006F020000}"/>
    <cellStyle name="Millares 29 4" xfId="755" xr:uid="{00000000-0005-0000-0000-000070020000}"/>
    <cellStyle name="Millares 3" xfId="202" xr:uid="{00000000-0005-0000-0000-000071020000}"/>
    <cellStyle name="Millares 3 10" xfId="757" xr:uid="{00000000-0005-0000-0000-000072020000}"/>
    <cellStyle name="Millares 3 11" xfId="758" xr:uid="{00000000-0005-0000-0000-000073020000}"/>
    <cellStyle name="Millares 3 12" xfId="759" xr:uid="{00000000-0005-0000-0000-000074020000}"/>
    <cellStyle name="Millares 3 13" xfId="760" xr:uid="{00000000-0005-0000-0000-000075020000}"/>
    <cellStyle name="Millares 3 14" xfId="761" xr:uid="{00000000-0005-0000-0000-000076020000}"/>
    <cellStyle name="Millares 3 15" xfId="762" xr:uid="{00000000-0005-0000-0000-000077020000}"/>
    <cellStyle name="Millares 3 16" xfId="764" xr:uid="{00000000-0005-0000-0000-000078020000}"/>
    <cellStyle name="Millares 3 17" xfId="393" xr:uid="{00000000-0005-0000-0000-000079020000}"/>
    <cellStyle name="Millares 3 18" xfId="397" xr:uid="{00000000-0005-0000-0000-00007A020000}"/>
    <cellStyle name="Millares 3 19" xfId="312" xr:uid="{00000000-0005-0000-0000-00007B020000}"/>
    <cellStyle name="Millares 3 2" xfId="497" xr:uid="{00000000-0005-0000-0000-00007C020000}"/>
    <cellStyle name="Millares 3 2 2" xfId="766" xr:uid="{00000000-0005-0000-0000-00007D020000}"/>
    <cellStyle name="Millares 3 20" xfId="763" xr:uid="{00000000-0005-0000-0000-00007E020000}"/>
    <cellStyle name="Millares 3 21" xfId="765" xr:uid="{00000000-0005-0000-0000-00007F020000}"/>
    <cellStyle name="Millares 3 3" xfId="238" xr:uid="{00000000-0005-0000-0000-000080020000}"/>
    <cellStyle name="Millares 3 3 2" xfId="767" xr:uid="{00000000-0005-0000-0000-000081020000}"/>
    <cellStyle name="Millares 3 4" xfId="241" xr:uid="{00000000-0005-0000-0000-000082020000}"/>
    <cellStyle name="Millares 3 5" xfId="499" xr:uid="{00000000-0005-0000-0000-000083020000}"/>
    <cellStyle name="Millares 3 6" xfId="501" xr:uid="{00000000-0005-0000-0000-000084020000}"/>
    <cellStyle name="Millares 3 7" xfId="503" xr:uid="{00000000-0005-0000-0000-000085020000}"/>
    <cellStyle name="Millares 3 8" xfId="768" xr:uid="{00000000-0005-0000-0000-000086020000}"/>
    <cellStyle name="Millares 3 9" xfId="769" xr:uid="{00000000-0005-0000-0000-000087020000}"/>
    <cellStyle name="Millares 3_COSTOS UNITARIOS R SERRANO I" xfId="770" xr:uid="{00000000-0005-0000-0000-000088020000}"/>
    <cellStyle name="Millares 30" xfId="713" xr:uid="{00000000-0005-0000-0000-000089020000}"/>
    <cellStyle name="Millares 30 2" xfId="716" xr:uid="{00000000-0005-0000-0000-00008A020000}"/>
    <cellStyle name="Millares 30 3" xfId="719" xr:uid="{00000000-0005-0000-0000-00008B020000}"/>
    <cellStyle name="Millares 30 4" xfId="721" xr:uid="{00000000-0005-0000-0000-00008C020000}"/>
    <cellStyle name="Millares 31" xfId="723" xr:uid="{00000000-0005-0000-0000-00008D020000}"/>
    <cellStyle name="Millares 31 2" xfId="46" xr:uid="{00000000-0005-0000-0000-00008E020000}"/>
    <cellStyle name="Millares 31 3" xfId="726" xr:uid="{00000000-0005-0000-0000-00008F020000}"/>
    <cellStyle name="Millares 31 4" xfId="728" xr:uid="{00000000-0005-0000-0000-000090020000}"/>
    <cellStyle name="Millares 31 5" xfId="771" xr:uid="{00000000-0005-0000-0000-000091020000}"/>
    <cellStyle name="Millares 32" xfId="730" xr:uid="{00000000-0005-0000-0000-000092020000}"/>
    <cellStyle name="Millares 32 2" xfId="733" xr:uid="{00000000-0005-0000-0000-000093020000}"/>
    <cellStyle name="Millares 32 3" xfId="736" xr:uid="{00000000-0005-0000-0000-000094020000}"/>
    <cellStyle name="Millares 32 4" xfId="739" xr:uid="{00000000-0005-0000-0000-000095020000}"/>
    <cellStyle name="Millares 33" xfId="741" xr:uid="{00000000-0005-0000-0000-000096020000}"/>
    <cellStyle name="Millares 33 2" xfId="744" xr:uid="{00000000-0005-0000-0000-000097020000}"/>
    <cellStyle name="Millares 33 3" xfId="746" xr:uid="{00000000-0005-0000-0000-000098020000}"/>
    <cellStyle name="Millares 33 4" xfId="748" xr:uid="{00000000-0005-0000-0000-000099020000}"/>
    <cellStyle name="Millares 34" xfId="750" xr:uid="{00000000-0005-0000-0000-00009A020000}"/>
    <cellStyle name="Millares 34 2" xfId="752" xr:uid="{00000000-0005-0000-0000-00009B020000}"/>
    <cellStyle name="Millares 34 3" xfId="754" xr:uid="{00000000-0005-0000-0000-00009C020000}"/>
    <cellStyle name="Millares 34 4" xfId="756" xr:uid="{00000000-0005-0000-0000-00009D020000}"/>
    <cellStyle name="Millares 35" xfId="772" xr:uid="{00000000-0005-0000-0000-00009E020000}"/>
    <cellStyle name="Millares 36" xfId="774" xr:uid="{00000000-0005-0000-0000-00009F020000}"/>
    <cellStyle name="Millares 37" xfId="775" xr:uid="{00000000-0005-0000-0000-0000A0020000}"/>
    <cellStyle name="Millares 37 2" xfId="776" xr:uid="{00000000-0005-0000-0000-0000A1020000}"/>
    <cellStyle name="Millares 38" xfId="778" xr:uid="{00000000-0005-0000-0000-0000A2020000}"/>
    <cellStyle name="Millares 39" xfId="1405" xr:uid="{00000000-0005-0000-0000-0000A3020000}"/>
    <cellStyle name="Millares 4" xfId="204" xr:uid="{00000000-0005-0000-0000-0000A4020000}"/>
    <cellStyle name="Millares 4 10" xfId="779" xr:uid="{00000000-0005-0000-0000-0000A5020000}"/>
    <cellStyle name="Millares 4 11" xfId="1407" xr:uid="{00000000-0005-0000-0000-0000A6020000}"/>
    <cellStyle name="Millares 4 2" xfId="780" xr:uid="{00000000-0005-0000-0000-0000A7020000}"/>
    <cellStyle name="Millares 4 3" xfId="781" xr:uid="{00000000-0005-0000-0000-0000A8020000}"/>
    <cellStyle name="Millares 4 4" xfId="782" xr:uid="{00000000-0005-0000-0000-0000A9020000}"/>
    <cellStyle name="Millares 4 5" xfId="783" xr:uid="{00000000-0005-0000-0000-0000AA020000}"/>
    <cellStyle name="Millares 4 6" xfId="784" xr:uid="{00000000-0005-0000-0000-0000AB020000}"/>
    <cellStyle name="Millares 4 7" xfId="785" xr:uid="{00000000-0005-0000-0000-0000AC020000}"/>
    <cellStyle name="Millares 4 8" xfId="786" xr:uid="{00000000-0005-0000-0000-0000AD020000}"/>
    <cellStyle name="Millares 4 9" xfId="528" xr:uid="{00000000-0005-0000-0000-0000AE020000}"/>
    <cellStyle name="Millares 40" xfId="773" xr:uid="{00000000-0005-0000-0000-0000AF020000}"/>
    <cellStyle name="Millares 41" xfId="1415" xr:uid="{00000000-0005-0000-0000-0000B0020000}"/>
    <cellStyle name="Millares 42" xfId="1416" xr:uid="{00000000-0005-0000-0000-0000B1020000}"/>
    <cellStyle name="Millares 5" xfId="206" xr:uid="{00000000-0005-0000-0000-0000B2020000}"/>
    <cellStyle name="Millares 5 2" xfId="789" xr:uid="{00000000-0005-0000-0000-0000B3020000}"/>
    <cellStyle name="Millares 5 3" xfId="790" xr:uid="{00000000-0005-0000-0000-0000B4020000}"/>
    <cellStyle name="Millares 5 4" xfId="791" xr:uid="{00000000-0005-0000-0000-0000B5020000}"/>
    <cellStyle name="Millares 5 5" xfId="792" xr:uid="{00000000-0005-0000-0000-0000B6020000}"/>
    <cellStyle name="Millares 5 6" xfId="793" xr:uid="{00000000-0005-0000-0000-0000B7020000}"/>
    <cellStyle name="Millares 5 7" xfId="794" xr:uid="{00000000-0005-0000-0000-0000B8020000}"/>
    <cellStyle name="Millares 5 8" xfId="795" xr:uid="{00000000-0005-0000-0000-0000B9020000}"/>
    <cellStyle name="Millares 6" xfId="796" xr:uid="{00000000-0005-0000-0000-0000BA020000}"/>
    <cellStyle name="Millares 6 2" xfId="797" xr:uid="{00000000-0005-0000-0000-0000BB020000}"/>
    <cellStyle name="Millares 6 2 2" xfId="798" xr:uid="{00000000-0005-0000-0000-0000BC020000}"/>
    <cellStyle name="Millares 6 3" xfId="799" xr:uid="{00000000-0005-0000-0000-0000BD020000}"/>
    <cellStyle name="Millares 6 4" xfId="800" xr:uid="{00000000-0005-0000-0000-0000BE020000}"/>
    <cellStyle name="Millares 7" xfId="801" xr:uid="{00000000-0005-0000-0000-0000BF020000}"/>
    <cellStyle name="Millares 7 2" xfId="802" xr:uid="{00000000-0005-0000-0000-0000C0020000}"/>
    <cellStyle name="Millares 7 3" xfId="804" xr:uid="{00000000-0005-0000-0000-0000C1020000}"/>
    <cellStyle name="Millares 7 4" xfId="806" xr:uid="{00000000-0005-0000-0000-0000C2020000}"/>
    <cellStyle name="Millares 8" xfId="808" xr:uid="{00000000-0005-0000-0000-0000C3020000}"/>
    <cellStyle name="Millares 8 2" xfId="809" xr:uid="{00000000-0005-0000-0000-0000C4020000}"/>
    <cellStyle name="Millares 8 2 2" xfId="811" xr:uid="{00000000-0005-0000-0000-0000C5020000}"/>
    <cellStyle name="Millares 8 3" xfId="812" xr:uid="{00000000-0005-0000-0000-0000C6020000}"/>
    <cellStyle name="Millares 8 3 2" xfId="814" xr:uid="{00000000-0005-0000-0000-0000C7020000}"/>
    <cellStyle name="Millares 8 4" xfId="815" xr:uid="{00000000-0005-0000-0000-0000C8020000}"/>
    <cellStyle name="Millares 8 4 2" xfId="817" xr:uid="{00000000-0005-0000-0000-0000C9020000}"/>
    <cellStyle name="Millares 8 5" xfId="818" xr:uid="{00000000-0005-0000-0000-0000CA020000}"/>
    <cellStyle name="Millares 9" xfId="820" xr:uid="{00000000-0005-0000-0000-0000CB020000}"/>
    <cellStyle name="Millares 9 2" xfId="821" xr:uid="{00000000-0005-0000-0000-0000CC020000}"/>
    <cellStyle name="Millares 9 2 2" xfId="173" xr:uid="{00000000-0005-0000-0000-0000CD020000}"/>
    <cellStyle name="Millares 9 3" xfId="823" xr:uid="{00000000-0005-0000-0000-0000CE020000}"/>
    <cellStyle name="Millares 9 3 2" xfId="825" xr:uid="{00000000-0005-0000-0000-0000CF020000}"/>
    <cellStyle name="Millares 9 4" xfId="826" xr:uid="{00000000-0005-0000-0000-0000D0020000}"/>
    <cellStyle name="Millares 9 4 2" xfId="828" xr:uid="{00000000-0005-0000-0000-0000D1020000}"/>
    <cellStyle name="Millares 9 5" xfId="829" xr:uid="{00000000-0005-0000-0000-0000D2020000}"/>
    <cellStyle name="Moneda [0] 2" xfId="831" xr:uid="{00000000-0005-0000-0000-0000D4020000}"/>
    <cellStyle name="Moneda 10" xfId="832" xr:uid="{00000000-0005-0000-0000-0000D5020000}"/>
    <cellStyle name="Moneda 10 2" xfId="833" xr:uid="{00000000-0005-0000-0000-0000D6020000}"/>
    <cellStyle name="Moneda 10 3" xfId="834" xr:uid="{00000000-0005-0000-0000-0000D7020000}"/>
    <cellStyle name="Moneda 10 4" xfId="835" xr:uid="{00000000-0005-0000-0000-0000D8020000}"/>
    <cellStyle name="Moneda 11" xfId="836" xr:uid="{00000000-0005-0000-0000-0000D9020000}"/>
    <cellStyle name="Moneda 11 2" xfId="837" xr:uid="{00000000-0005-0000-0000-0000DA020000}"/>
    <cellStyle name="Moneda 12" xfId="838" xr:uid="{00000000-0005-0000-0000-0000DB020000}"/>
    <cellStyle name="Moneda 12 2" xfId="839" xr:uid="{00000000-0005-0000-0000-0000DC020000}"/>
    <cellStyle name="Moneda 13" xfId="840" xr:uid="{00000000-0005-0000-0000-0000DD020000}"/>
    <cellStyle name="Moneda 13 2" xfId="841" xr:uid="{00000000-0005-0000-0000-0000DE020000}"/>
    <cellStyle name="Moneda 13 3" xfId="842" xr:uid="{00000000-0005-0000-0000-0000DF020000}"/>
    <cellStyle name="Moneda 13 4" xfId="843" xr:uid="{00000000-0005-0000-0000-0000E0020000}"/>
    <cellStyle name="Moneda 13 5" xfId="844" xr:uid="{00000000-0005-0000-0000-0000E1020000}"/>
    <cellStyle name="Moneda 13 6" xfId="13" xr:uid="{00000000-0005-0000-0000-0000E2020000}"/>
    <cellStyle name="Moneda 13 7" xfId="845" xr:uid="{00000000-0005-0000-0000-0000E3020000}"/>
    <cellStyle name="Moneda 14" xfId="846" xr:uid="{00000000-0005-0000-0000-0000E4020000}"/>
    <cellStyle name="Moneda 15" xfId="847" xr:uid="{00000000-0005-0000-0000-0000E5020000}"/>
    <cellStyle name="Moneda 16" xfId="849" xr:uid="{00000000-0005-0000-0000-0000E6020000}"/>
    <cellStyle name="Moneda 17" xfId="851" xr:uid="{00000000-0005-0000-0000-0000E7020000}"/>
    <cellStyle name="Moneda 18" xfId="853" xr:uid="{00000000-0005-0000-0000-0000E8020000}"/>
    <cellStyle name="Moneda 19" xfId="855" xr:uid="{00000000-0005-0000-0000-0000E9020000}"/>
    <cellStyle name="Moneda 2" xfId="857" xr:uid="{00000000-0005-0000-0000-0000EA020000}"/>
    <cellStyle name="Moneda 2 10" xfId="858" xr:uid="{00000000-0005-0000-0000-0000EB020000}"/>
    <cellStyle name="Moneda 2 11" xfId="859" xr:uid="{00000000-0005-0000-0000-0000EC020000}"/>
    <cellStyle name="Moneda 2 12" xfId="777" xr:uid="{00000000-0005-0000-0000-0000ED020000}"/>
    <cellStyle name="Moneda 2 2" xfId="860" xr:uid="{00000000-0005-0000-0000-0000EE020000}"/>
    <cellStyle name="Moneda 2 3" xfId="861" xr:uid="{00000000-0005-0000-0000-0000EF020000}"/>
    <cellStyle name="Moneda 2 4" xfId="803" xr:uid="{00000000-0005-0000-0000-0000F0020000}"/>
    <cellStyle name="Moneda 2 5" xfId="805" xr:uid="{00000000-0005-0000-0000-0000F1020000}"/>
    <cellStyle name="Moneda 2 6" xfId="807" xr:uid="{00000000-0005-0000-0000-0000F2020000}"/>
    <cellStyle name="Moneda 2 7" xfId="862" xr:uid="{00000000-0005-0000-0000-0000F3020000}"/>
    <cellStyle name="Moneda 2 8" xfId="863" xr:uid="{00000000-0005-0000-0000-0000F4020000}"/>
    <cellStyle name="Moneda 2 9" xfId="864" xr:uid="{00000000-0005-0000-0000-0000F5020000}"/>
    <cellStyle name="Moneda 2_PLAN DE OFERTA  I.N. GRAL. ORLANDO ZEPEDA" xfId="865" xr:uid="{00000000-0005-0000-0000-0000F6020000}"/>
    <cellStyle name="Moneda 20" xfId="848" xr:uid="{00000000-0005-0000-0000-0000F7020000}"/>
    <cellStyle name="Moneda 21" xfId="850" xr:uid="{00000000-0005-0000-0000-0000F8020000}"/>
    <cellStyle name="Moneda 22" xfId="852" xr:uid="{00000000-0005-0000-0000-0000F9020000}"/>
    <cellStyle name="Moneda 23" xfId="854" xr:uid="{00000000-0005-0000-0000-0000FA020000}"/>
    <cellStyle name="Moneda 24" xfId="856" xr:uid="{00000000-0005-0000-0000-0000FB020000}"/>
    <cellStyle name="Moneda 25" xfId="866" xr:uid="{00000000-0005-0000-0000-0000FC020000}"/>
    <cellStyle name="Moneda 26" xfId="868" xr:uid="{00000000-0005-0000-0000-0000FD020000}"/>
    <cellStyle name="Moneda 27" xfId="870" xr:uid="{00000000-0005-0000-0000-0000FE020000}"/>
    <cellStyle name="Moneda 28" xfId="872" xr:uid="{00000000-0005-0000-0000-0000FF020000}"/>
    <cellStyle name="Moneda 28 2" xfId="874" xr:uid="{00000000-0005-0000-0000-000000030000}"/>
    <cellStyle name="Moneda 29" xfId="875" xr:uid="{00000000-0005-0000-0000-000001030000}"/>
    <cellStyle name="Moneda 3" xfId="877" xr:uid="{00000000-0005-0000-0000-000002030000}"/>
    <cellStyle name="Moneda 3 2" xfId="880" xr:uid="{00000000-0005-0000-0000-000003030000}"/>
    <cellStyle name="Moneda 3 3" xfId="881" xr:uid="{00000000-0005-0000-0000-000004030000}"/>
    <cellStyle name="Moneda 3 4" xfId="810" xr:uid="{00000000-0005-0000-0000-000005030000}"/>
    <cellStyle name="Moneda 3 5" xfId="813" xr:uid="{00000000-0005-0000-0000-000006030000}"/>
    <cellStyle name="Moneda 3 6" xfId="816" xr:uid="{00000000-0005-0000-0000-000007030000}"/>
    <cellStyle name="Moneda 3 7" xfId="819" xr:uid="{00000000-0005-0000-0000-000008030000}"/>
    <cellStyle name="Moneda 3 8" xfId="882" xr:uid="{00000000-0005-0000-0000-000009030000}"/>
    <cellStyle name="Moneda 3 9" xfId="883" xr:uid="{00000000-0005-0000-0000-00000A030000}"/>
    <cellStyle name="Moneda 30" xfId="867" xr:uid="{00000000-0005-0000-0000-00000B030000}"/>
    <cellStyle name="Moneda 31" xfId="869" xr:uid="{00000000-0005-0000-0000-00000C030000}"/>
    <cellStyle name="Moneda 32" xfId="871" xr:uid="{00000000-0005-0000-0000-00000D030000}"/>
    <cellStyle name="Moneda 33" xfId="873" xr:uid="{00000000-0005-0000-0000-00000E030000}"/>
    <cellStyle name="Moneda 34" xfId="876" xr:uid="{00000000-0005-0000-0000-00000F030000}"/>
    <cellStyle name="Moneda 35" xfId="884" xr:uid="{00000000-0005-0000-0000-000010030000}"/>
    <cellStyle name="Moneda 36" xfId="1414" xr:uid="{00000000-0005-0000-0000-000011030000}"/>
    <cellStyle name="Moneda 37" xfId="1408" xr:uid="{00000000-0005-0000-0000-000012030000}"/>
    <cellStyle name="Moneda 38" xfId="1417" xr:uid="{00000000-0005-0000-0000-000013030000}"/>
    <cellStyle name="Moneda 39" xfId="1410" xr:uid="{00000000-0005-0000-0000-000014030000}"/>
    <cellStyle name="Moneda 4" xfId="885" xr:uid="{00000000-0005-0000-0000-000015030000}"/>
    <cellStyle name="Moneda 4 10" xfId="888" xr:uid="{00000000-0005-0000-0000-000016030000}"/>
    <cellStyle name="Moneda 4 11" xfId="889" xr:uid="{00000000-0005-0000-0000-000017030000}"/>
    <cellStyle name="Moneda 4 2" xfId="890" xr:uid="{00000000-0005-0000-0000-000018030000}"/>
    <cellStyle name="Moneda 4 2 2" xfId="891" xr:uid="{00000000-0005-0000-0000-000019030000}"/>
    <cellStyle name="Moneda 4 3" xfId="892" xr:uid="{00000000-0005-0000-0000-00001A030000}"/>
    <cellStyle name="Moneda 4 3 2" xfId="893" xr:uid="{00000000-0005-0000-0000-00001B030000}"/>
    <cellStyle name="Moneda 4 4" xfId="822" xr:uid="{00000000-0005-0000-0000-00001C030000}"/>
    <cellStyle name="Moneda 4 4 2" xfId="172" xr:uid="{00000000-0005-0000-0000-00001D030000}"/>
    <cellStyle name="Moneda 4 5" xfId="824" xr:uid="{00000000-0005-0000-0000-00001E030000}"/>
    <cellStyle name="Moneda 4 6" xfId="827" xr:uid="{00000000-0005-0000-0000-00001F030000}"/>
    <cellStyle name="Moneda 4 7" xfId="830" xr:uid="{00000000-0005-0000-0000-000020030000}"/>
    <cellStyle name="Moneda 4 8" xfId="894" xr:uid="{00000000-0005-0000-0000-000021030000}"/>
    <cellStyle name="Moneda 4 9" xfId="298" xr:uid="{00000000-0005-0000-0000-000022030000}"/>
    <cellStyle name="Moneda 5" xfId="895" xr:uid="{00000000-0005-0000-0000-000023030000}"/>
    <cellStyle name="Moneda 5 10" xfId="152" xr:uid="{00000000-0005-0000-0000-000024030000}"/>
    <cellStyle name="Moneda 5 2" xfId="520" xr:uid="{00000000-0005-0000-0000-000025030000}"/>
    <cellStyle name="Moneda 5 3" xfId="314" xr:uid="{00000000-0005-0000-0000-000026030000}"/>
    <cellStyle name="Moneda 5 4" xfId="320" xr:uid="{00000000-0005-0000-0000-000027030000}"/>
    <cellStyle name="Moneda 5 5" xfId="898" xr:uid="{00000000-0005-0000-0000-000028030000}"/>
    <cellStyle name="Moneda 5 6" xfId="899" xr:uid="{00000000-0005-0000-0000-000029030000}"/>
    <cellStyle name="Moneda 5 7" xfId="900" xr:uid="{00000000-0005-0000-0000-00002A030000}"/>
    <cellStyle name="Moneda 5 8" xfId="901" xr:uid="{00000000-0005-0000-0000-00002B030000}"/>
    <cellStyle name="Moneda 5 9" xfId="902" xr:uid="{00000000-0005-0000-0000-00002C030000}"/>
    <cellStyle name="Moneda 6" xfId="903" xr:uid="{00000000-0005-0000-0000-00002D030000}"/>
    <cellStyle name="Moneda 6 10" xfId="904" xr:uid="{00000000-0005-0000-0000-00002E030000}"/>
    <cellStyle name="Moneda 6 2" xfId="905" xr:uid="{00000000-0005-0000-0000-00002F030000}"/>
    <cellStyle name="Moneda 6 2 2" xfId="906" xr:uid="{00000000-0005-0000-0000-000030030000}"/>
    <cellStyle name="Moneda 6 3" xfId="907" xr:uid="{00000000-0005-0000-0000-000031030000}"/>
    <cellStyle name="Moneda 6 4" xfId="908" xr:uid="{00000000-0005-0000-0000-000032030000}"/>
    <cellStyle name="Moneda 6 5" xfId="909" xr:uid="{00000000-0005-0000-0000-000033030000}"/>
    <cellStyle name="Moneda 6 6" xfId="910" xr:uid="{00000000-0005-0000-0000-000034030000}"/>
    <cellStyle name="Moneda 6 7" xfId="911" xr:uid="{00000000-0005-0000-0000-000035030000}"/>
    <cellStyle name="Moneda 6 8" xfId="912" xr:uid="{00000000-0005-0000-0000-000036030000}"/>
    <cellStyle name="Moneda 6 9" xfId="125" xr:uid="{00000000-0005-0000-0000-000037030000}"/>
    <cellStyle name="Moneda 6_La Reina_OK" xfId="913" xr:uid="{00000000-0005-0000-0000-000038030000}"/>
    <cellStyle name="Moneda 7" xfId="510" xr:uid="{00000000-0005-0000-0000-000039030000}"/>
    <cellStyle name="Moneda 7 10" xfId="914" xr:uid="{00000000-0005-0000-0000-00003A030000}"/>
    <cellStyle name="Moneda 7 2" xfId="915" xr:uid="{00000000-0005-0000-0000-00003B030000}"/>
    <cellStyle name="Moneda 7 2 2" xfId="916" xr:uid="{00000000-0005-0000-0000-00003C030000}"/>
    <cellStyle name="Moneda 7 3" xfId="917" xr:uid="{00000000-0005-0000-0000-00003D030000}"/>
    <cellStyle name="Moneda 7 3 2" xfId="918" xr:uid="{00000000-0005-0000-0000-00003E030000}"/>
    <cellStyle name="Moneda 7 4" xfId="921" xr:uid="{00000000-0005-0000-0000-00003F030000}"/>
    <cellStyle name="Moneda 7 4 2" xfId="922" xr:uid="{00000000-0005-0000-0000-000040030000}"/>
    <cellStyle name="Moneda 7 5" xfId="923" xr:uid="{00000000-0005-0000-0000-000041030000}"/>
    <cellStyle name="Moneda 7 6" xfId="924" xr:uid="{00000000-0005-0000-0000-000042030000}"/>
    <cellStyle name="Moneda 7 7" xfId="925" xr:uid="{00000000-0005-0000-0000-000043030000}"/>
    <cellStyle name="Moneda 7 8" xfId="926" xr:uid="{00000000-0005-0000-0000-000044030000}"/>
    <cellStyle name="Moneda 7 9" xfId="927" xr:uid="{00000000-0005-0000-0000-000045030000}"/>
    <cellStyle name="Moneda 7_PRESUPUESTO EUGENIA DE DUEÑAS_18-05-09_FINALIZADO_" xfId="928" xr:uid="{00000000-0005-0000-0000-000046030000}"/>
    <cellStyle name="Moneda 8" xfId="388" xr:uid="{00000000-0005-0000-0000-000047030000}"/>
    <cellStyle name="Moneda 8 2" xfId="929" xr:uid="{00000000-0005-0000-0000-000048030000}"/>
    <cellStyle name="Moneda 8 2 2" xfId="930" xr:uid="{00000000-0005-0000-0000-000049030000}"/>
    <cellStyle name="Moneda 8 3" xfId="931" xr:uid="{00000000-0005-0000-0000-00004A030000}"/>
    <cellStyle name="Moneda 8 3 2" xfId="932" xr:uid="{00000000-0005-0000-0000-00004B030000}"/>
    <cellStyle name="Moneda 8 4" xfId="933" xr:uid="{00000000-0005-0000-0000-00004C030000}"/>
    <cellStyle name="Moneda 8 4 2" xfId="934" xr:uid="{00000000-0005-0000-0000-00004D030000}"/>
    <cellStyle name="Moneda 8 5" xfId="935" xr:uid="{00000000-0005-0000-0000-00004E030000}"/>
    <cellStyle name="Moneda 8 6" xfId="936" xr:uid="{00000000-0005-0000-0000-00004F030000}"/>
    <cellStyle name="Moneda 8 7" xfId="4" xr:uid="{00000000-0005-0000-0000-000050030000}"/>
    <cellStyle name="Moneda 8 8" xfId="937" xr:uid="{00000000-0005-0000-0000-000051030000}"/>
    <cellStyle name="Moneda 8 9" xfId="938" xr:uid="{00000000-0005-0000-0000-000052030000}"/>
    <cellStyle name="Moneda 9" xfId="474" xr:uid="{00000000-0005-0000-0000-000053030000}"/>
    <cellStyle name="Moneda 9 2" xfId="940" xr:uid="{00000000-0005-0000-0000-000054030000}"/>
    <cellStyle name="Moneda 9 2 2" xfId="941" xr:uid="{00000000-0005-0000-0000-000055030000}"/>
    <cellStyle name="Moneda 9 3" xfId="942" xr:uid="{00000000-0005-0000-0000-000056030000}"/>
    <cellStyle name="Moneda 9 3 2" xfId="943" xr:uid="{00000000-0005-0000-0000-000057030000}"/>
    <cellStyle name="Moneda 9 4" xfId="944" xr:uid="{00000000-0005-0000-0000-000058030000}"/>
    <cellStyle name="Moneda 9 4 2" xfId="945" xr:uid="{00000000-0005-0000-0000-000059030000}"/>
    <cellStyle name="Moneda 9 5" xfId="946" xr:uid="{00000000-0005-0000-0000-00005A030000}"/>
    <cellStyle name="Moneda 9_Caseta" xfId="947" xr:uid="{00000000-0005-0000-0000-00005B030000}"/>
    <cellStyle name="Neutral 2" xfId="948" xr:uid="{00000000-0005-0000-0000-00005C030000}"/>
    <cellStyle name="Neutral 3" xfId="949" xr:uid="{00000000-0005-0000-0000-00005D030000}"/>
    <cellStyle name="Normal" xfId="0" builtinId="0"/>
    <cellStyle name="Normal 1" xfId="950" xr:uid="{00000000-0005-0000-0000-00005F030000}"/>
    <cellStyle name="Normal 10" xfId="951" xr:uid="{00000000-0005-0000-0000-000060030000}"/>
    <cellStyle name="Normal 10 2" xfId="952" xr:uid="{00000000-0005-0000-0000-000061030000}"/>
    <cellStyle name="Normal 10 2 2" xfId="953" xr:uid="{00000000-0005-0000-0000-000062030000}"/>
    <cellStyle name="Normal 10 2 3" xfId="954" xr:uid="{00000000-0005-0000-0000-000063030000}"/>
    <cellStyle name="Normal 10 3" xfId="534" xr:uid="{00000000-0005-0000-0000-000064030000}"/>
    <cellStyle name="Normal 10 4" xfId="955" xr:uid="{00000000-0005-0000-0000-000065030000}"/>
    <cellStyle name="Normal 11" xfId="956" xr:uid="{00000000-0005-0000-0000-000066030000}"/>
    <cellStyle name="Normal 11 2" xfId="957" xr:uid="{00000000-0005-0000-0000-000067030000}"/>
    <cellStyle name="Normal 11 3" xfId="958" xr:uid="{00000000-0005-0000-0000-000068030000}"/>
    <cellStyle name="Normal 11 4" xfId="959" xr:uid="{00000000-0005-0000-0000-000069030000}"/>
    <cellStyle name="Normal 11 5" xfId="1409" xr:uid="{00000000-0005-0000-0000-00006A030000}"/>
    <cellStyle name="Normal 12" xfId="960" xr:uid="{00000000-0005-0000-0000-00006B030000}"/>
    <cellStyle name="Normal 12 2" xfId="961" xr:uid="{00000000-0005-0000-0000-00006C030000}"/>
    <cellStyle name="Normal 12 3" xfId="43" xr:uid="{00000000-0005-0000-0000-00006D030000}"/>
    <cellStyle name="Normal 12 4" xfId="962" xr:uid="{00000000-0005-0000-0000-00006E030000}"/>
    <cellStyle name="Normal 13" xfId="963" xr:uid="{00000000-0005-0000-0000-00006F030000}"/>
    <cellStyle name="Normal 13 2" xfId="964" xr:uid="{00000000-0005-0000-0000-000070030000}"/>
    <cellStyle name="Normal 13 3" xfId="965" xr:uid="{00000000-0005-0000-0000-000071030000}"/>
    <cellStyle name="Normal 13 4" xfId="966" xr:uid="{00000000-0005-0000-0000-000072030000}"/>
    <cellStyle name="Normal 14" xfId="967" xr:uid="{00000000-0005-0000-0000-000073030000}"/>
    <cellStyle name="Normal 14 2" xfId="968" xr:uid="{00000000-0005-0000-0000-000074030000}"/>
    <cellStyle name="Normal 14 3" xfId="969" xr:uid="{00000000-0005-0000-0000-000075030000}"/>
    <cellStyle name="Normal 14 4" xfId="970" xr:uid="{00000000-0005-0000-0000-000076030000}"/>
    <cellStyle name="Normal 15" xfId="971" xr:uid="{00000000-0005-0000-0000-000077030000}"/>
    <cellStyle name="Normal 15 2" xfId="973" xr:uid="{00000000-0005-0000-0000-000078030000}"/>
    <cellStyle name="Normal 15 3" xfId="975" xr:uid="{00000000-0005-0000-0000-000079030000}"/>
    <cellStyle name="Normal 15 4" xfId="977" xr:uid="{00000000-0005-0000-0000-00007A030000}"/>
    <cellStyle name="Normal 16" xfId="979" xr:uid="{00000000-0005-0000-0000-00007B030000}"/>
    <cellStyle name="Normal 16 2" xfId="981" xr:uid="{00000000-0005-0000-0000-00007C030000}"/>
    <cellStyle name="Normal 16 3" xfId="983" xr:uid="{00000000-0005-0000-0000-00007D030000}"/>
    <cellStyle name="Normal 16 4" xfId="985" xr:uid="{00000000-0005-0000-0000-00007E030000}"/>
    <cellStyle name="Normal 17" xfId="987" xr:uid="{00000000-0005-0000-0000-00007F030000}"/>
    <cellStyle name="Normal 17 2" xfId="989" xr:uid="{00000000-0005-0000-0000-000080030000}"/>
    <cellStyle name="Normal 17 3" xfId="991" xr:uid="{00000000-0005-0000-0000-000081030000}"/>
    <cellStyle name="Normal 17 4" xfId="993" xr:uid="{00000000-0005-0000-0000-000082030000}"/>
    <cellStyle name="Normal 18" xfId="996" xr:uid="{00000000-0005-0000-0000-000083030000}"/>
    <cellStyle name="Normal 18 2" xfId="998" xr:uid="{00000000-0005-0000-0000-000084030000}"/>
    <cellStyle name="Normal 18 3" xfId="1000" xr:uid="{00000000-0005-0000-0000-000085030000}"/>
    <cellStyle name="Normal 18 4" xfId="1002" xr:uid="{00000000-0005-0000-0000-000086030000}"/>
    <cellStyle name="Normal 19" xfId="1004" xr:uid="{00000000-0005-0000-0000-000087030000}"/>
    <cellStyle name="Normal 19 2" xfId="1006" xr:uid="{00000000-0005-0000-0000-000088030000}"/>
    <cellStyle name="Normal 19 3" xfId="1008" xr:uid="{00000000-0005-0000-0000-000089030000}"/>
    <cellStyle name="Normal 19 4" xfId="1010" xr:uid="{00000000-0005-0000-0000-00008A030000}"/>
    <cellStyle name="Normal 2" xfId="1012" xr:uid="{00000000-0005-0000-0000-00008B030000}"/>
    <cellStyle name="Normal 2 10" xfId="1013" xr:uid="{00000000-0005-0000-0000-00008C030000}"/>
    <cellStyle name="Normal 2 10 2" xfId="1014" xr:uid="{00000000-0005-0000-0000-00008D030000}"/>
    <cellStyle name="Normal 2 10 3" xfId="25" xr:uid="{00000000-0005-0000-0000-00008E030000}"/>
    <cellStyle name="Normal 2 11" xfId="1015" xr:uid="{00000000-0005-0000-0000-00008F030000}"/>
    <cellStyle name="Normal 2 11 2" xfId="1016" xr:uid="{00000000-0005-0000-0000-000090030000}"/>
    <cellStyle name="Normal 2 11 3" xfId="356" xr:uid="{00000000-0005-0000-0000-000091030000}"/>
    <cellStyle name="Normal 2 12" xfId="1017" xr:uid="{00000000-0005-0000-0000-000092030000}"/>
    <cellStyle name="Normal 2 12 2" xfId="1018" xr:uid="{00000000-0005-0000-0000-000093030000}"/>
    <cellStyle name="Normal 2 12 3" xfId="478" xr:uid="{00000000-0005-0000-0000-000094030000}"/>
    <cellStyle name="Normal 2 13" xfId="1019" xr:uid="{00000000-0005-0000-0000-000095030000}"/>
    <cellStyle name="Normal 2 13 2" xfId="1020" xr:uid="{00000000-0005-0000-0000-000096030000}"/>
    <cellStyle name="Normal 2 13 3" xfId="481" xr:uid="{00000000-0005-0000-0000-000097030000}"/>
    <cellStyle name="Normal 2 14" xfId="1021" xr:uid="{00000000-0005-0000-0000-000098030000}"/>
    <cellStyle name="Normal 2 14 2" xfId="1022" xr:uid="{00000000-0005-0000-0000-000099030000}"/>
    <cellStyle name="Normal 2 14 3" xfId="1023" xr:uid="{00000000-0005-0000-0000-00009A030000}"/>
    <cellStyle name="Normal 2 15" xfId="1024" xr:uid="{00000000-0005-0000-0000-00009B030000}"/>
    <cellStyle name="Normal 2 15 2" xfId="451" xr:uid="{00000000-0005-0000-0000-00009C030000}"/>
    <cellStyle name="Normal 2 15 3" xfId="618" xr:uid="{00000000-0005-0000-0000-00009D030000}"/>
    <cellStyle name="Normal 2 16" xfId="1026" xr:uid="{00000000-0005-0000-0000-00009E030000}"/>
    <cellStyle name="Normal 2 16 2" xfId="1028" xr:uid="{00000000-0005-0000-0000-00009F030000}"/>
    <cellStyle name="Normal 2 16 3" xfId="1030" xr:uid="{00000000-0005-0000-0000-0000A0030000}"/>
    <cellStyle name="Normal 2 17" xfId="1032" xr:uid="{00000000-0005-0000-0000-0000A1030000}"/>
    <cellStyle name="Normal 2 17 2" xfId="1034" xr:uid="{00000000-0005-0000-0000-0000A2030000}"/>
    <cellStyle name="Normal 2 17 3" xfId="1036" xr:uid="{00000000-0005-0000-0000-0000A3030000}"/>
    <cellStyle name="Normal 2 18" xfId="1038" xr:uid="{00000000-0005-0000-0000-0000A4030000}"/>
    <cellStyle name="Normal 2 18 2" xfId="1040" xr:uid="{00000000-0005-0000-0000-0000A5030000}"/>
    <cellStyle name="Normal 2 18 3" xfId="1042" xr:uid="{00000000-0005-0000-0000-0000A6030000}"/>
    <cellStyle name="Normal 2 19" xfId="1045" xr:uid="{00000000-0005-0000-0000-0000A7030000}"/>
    <cellStyle name="Normal 2 19 2" xfId="1047" xr:uid="{00000000-0005-0000-0000-0000A8030000}"/>
    <cellStyle name="Normal 2 19 3" xfId="1049" xr:uid="{00000000-0005-0000-0000-0000A9030000}"/>
    <cellStyle name="Normal 2 2" xfId="939" xr:uid="{00000000-0005-0000-0000-0000AA030000}"/>
    <cellStyle name="Normal 2 2 2" xfId="1051" xr:uid="{00000000-0005-0000-0000-0000AB030000}"/>
    <cellStyle name="Normal 2 2 2 2" xfId="1052" xr:uid="{00000000-0005-0000-0000-0000AC030000}"/>
    <cellStyle name="Normal 2 2 2 3" xfId="1053" xr:uid="{00000000-0005-0000-0000-0000AD030000}"/>
    <cellStyle name="Normal 2 2 3" xfId="1054" xr:uid="{00000000-0005-0000-0000-0000AE030000}"/>
    <cellStyle name="Normal 2 20" xfId="1025" xr:uid="{00000000-0005-0000-0000-0000AF030000}"/>
    <cellStyle name="Normal 2 20 2" xfId="450" xr:uid="{00000000-0005-0000-0000-0000B0030000}"/>
    <cellStyle name="Normal 2 20 3" xfId="619" xr:uid="{00000000-0005-0000-0000-0000B1030000}"/>
    <cellStyle name="Normal 2 21" xfId="1027" xr:uid="{00000000-0005-0000-0000-0000B2030000}"/>
    <cellStyle name="Normal 2 21 2" xfId="1029" xr:uid="{00000000-0005-0000-0000-0000B3030000}"/>
    <cellStyle name="Normal 2 21 3" xfId="1031" xr:uid="{00000000-0005-0000-0000-0000B4030000}"/>
    <cellStyle name="Normal 2 22" xfId="1033" xr:uid="{00000000-0005-0000-0000-0000B5030000}"/>
    <cellStyle name="Normal 2 22 2" xfId="1035" xr:uid="{00000000-0005-0000-0000-0000B6030000}"/>
    <cellStyle name="Normal 2 22 3" xfId="1037" xr:uid="{00000000-0005-0000-0000-0000B7030000}"/>
    <cellStyle name="Normal 2 23" xfId="1039" xr:uid="{00000000-0005-0000-0000-0000B8030000}"/>
    <cellStyle name="Normal 2 23 2" xfId="1041" xr:uid="{00000000-0005-0000-0000-0000B9030000}"/>
    <cellStyle name="Normal 2 23 3" xfId="1043" xr:uid="{00000000-0005-0000-0000-0000BA030000}"/>
    <cellStyle name="Normal 2 24" xfId="1046" xr:uid="{00000000-0005-0000-0000-0000BB030000}"/>
    <cellStyle name="Normal 2 24 2" xfId="1048" xr:uid="{00000000-0005-0000-0000-0000BC030000}"/>
    <cellStyle name="Normal 2 24 3" xfId="1050" xr:uid="{00000000-0005-0000-0000-0000BD030000}"/>
    <cellStyle name="Normal 2 25" xfId="259" xr:uid="{00000000-0005-0000-0000-0000BE030000}"/>
    <cellStyle name="Normal 2 25 2" xfId="392" xr:uid="{00000000-0005-0000-0000-0000BF030000}"/>
    <cellStyle name="Normal 2 25 3" xfId="396" xr:uid="{00000000-0005-0000-0000-0000C0030000}"/>
    <cellStyle name="Normal 2 26" xfId="1055" xr:uid="{00000000-0005-0000-0000-0000C1030000}"/>
    <cellStyle name="Normal 2 26 2" xfId="1057" xr:uid="{00000000-0005-0000-0000-0000C2030000}"/>
    <cellStyle name="Normal 2 26 3" xfId="1059" xr:uid="{00000000-0005-0000-0000-0000C3030000}"/>
    <cellStyle name="Normal 2 27" xfId="1061" xr:uid="{00000000-0005-0000-0000-0000C4030000}"/>
    <cellStyle name="Normal 2 27 2" xfId="1063" xr:uid="{00000000-0005-0000-0000-0000C5030000}"/>
    <cellStyle name="Normal 2 27 3" xfId="1065" xr:uid="{00000000-0005-0000-0000-0000C6030000}"/>
    <cellStyle name="Normal 2 28" xfId="1067" xr:uid="{00000000-0005-0000-0000-0000C7030000}"/>
    <cellStyle name="Normal 2 28 2" xfId="1069" xr:uid="{00000000-0005-0000-0000-0000C8030000}"/>
    <cellStyle name="Normal 2 28 3" xfId="1071" xr:uid="{00000000-0005-0000-0000-0000C9030000}"/>
    <cellStyle name="Normal 2 29" xfId="1073" xr:uid="{00000000-0005-0000-0000-0000CA030000}"/>
    <cellStyle name="Normal 2 29 2" xfId="1075" xr:uid="{00000000-0005-0000-0000-0000CB030000}"/>
    <cellStyle name="Normal 2 29 3" xfId="1077" xr:uid="{00000000-0005-0000-0000-0000CC030000}"/>
    <cellStyle name="Normal 2 3" xfId="188" xr:uid="{00000000-0005-0000-0000-0000CD030000}"/>
    <cellStyle name="Normal 2 3 2" xfId="1080" xr:uid="{00000000-0005-0000-0000-0000CE030000}"/>
    <cellStyle name="Normal 2 3 3" xfId="1081" xr:uid="{00000000-0005-0000-0000-0000CF030000}"/>
    <cellStyle name="Normal 2 30" xfId="258" xr:uid="{00000000-0005-0000-0000-0000D0030000}"/>
    <cellStyle name="Normal 2 30 2" xfId="391" xr:uid="{00000000-0005-0000-0000-0000D1030000}"/>
    <cellStyle name="Normal 2 30 3" xfId="395" xr:uid="{00000000-0005-0000-0000-0000D2030000}"/>
    <cellStyle name="Normal 2 31" xfId="1056" xr:uid="{00000000-0005-0000-0000-0000D3030000}"/>
    <cellStyle name="Normal 2 31 2" xfId="1058" xr:uid="{00000000-0005-0000-0000-0000D4030000}"/>
    <cellStyle name="Normal 2 31 3" xfId="1060" xr:uid="{00000000-0005-0000-0000-0000D5030000}"/>
    <cellStyle name="Normal 2 32" xfId="1062" xr:uid="{00000000-0005-0000-0000-0000D6030000}"/>
    <cellStyle name="Normal 2 32 2" xfId="1064" xr:uid="{00000000-0005-0000-0000-0000D7030000}"/>
    <cellStyle name="Normal 2 32 3" xfId="1066" xr:uid="{00000000-0005-0000-0000-0000D8030000}"/>
    <cellStyle name="Normal 2 33" xfId="1068" xr:uid="{00000000-0005-0000-0000-0000D9030000}"/>
    <cellStyle name="Normal 2 33 2" xfId="1070" xr:uid="{00000000-0005-0000-0000-0000DA030000}"/>
    <cellStyle name="Normal 2 33 3" xfId="1072" xr:uid="{00000000-0005-0000-0000-0000DB030000}"/>
    <cellStyle name="Normal 2 34" xfId="1074" xr:uid="{00000000-0005-0000-0000-0000DC030000}"/>
    <cellStyle name="Normal 2 34 2" xfId="1076" xr:uid="{00000000-0005-0000-0000-0000DD030000}"/>
    <cellStyle name="Normal 2 34 3" xfId="1078" xr:uid="{00000000-0005-0000-0000-0000DE030000}"/>
    <cellStyle name="Normal 2 35" xfId="1082" xr:uid="{00000000-0005-0000-0000-0000DF030000}"/>
    <cellStyle name="Normal 2 35 2" xfId="1083" xr:uid="{00000000-0005-0000-0000-0000E0030000}"/>
    <cellStyle name="Normal 2 36" xfId="1084" xr:uid="{00000000-0005-0000-0000-0000E1030000}"/>
    <cellStyle name="Normal 2 36 2" xfId="1085" xr:uid="{00000000-0005-0000-0000-0000E2030000}"/>
    <cellStyle name="Normal 2 37" xfId="1086" xr:uid="{00000000-0005-0000-0000-0000E3030000}"/>
    <cellStyle name="Normal 2 38" xfId="1087" xr:uid="{00000000-0005-0000-0000-0000E4030000}"/>
    <cellStyle name="Normal 2 4" xfId="192" xr:uid="{00000000-0005-0000-0000-0000E5030000}"/>
    <cellStyle name="Normal 2 4 2" xfId="1088" xr:uid="{00000000-0005-0000-0000-0000E6030000}"/>
    <cellStyle name="Normal 2 4 3" xfId="1089" xr:uid="{00000000-0005-0000-0000-0000E7030000}"/>
    <cellStyle name="Normal 2 5" xfId="1090" xr:uid="{00000000-0005-0000-0000-0000E8030000}"/>
    <cellStyle name="Normal 2 5 2" xfId="1091" xr:uid="{00000000-0005-0000-0000-0000E9030000}"/>
    <cellStyle name="Normal 2 5 3" xfId="1092" xr:uid="{00000000-0005-0000-0000-0000EA030000}"/>
    <cellStyle name="Normal 2 6" xfId="1093" xr:uid="{00000000-0005-0000-0000-0000EB030000}"/>
    <cellStyle name="Normal 2 6 2" xfId="1094" xr:uid="{00000000-0005-0000-0000-0000EC030000}"/>
    <cellStyle name="Normal 2 6 3" xfId="1095" xr:uid="{00000000-0005-0000-0000-0000ED030000}"/>
    <cellStyle name="Normal 2 7" xfId="1096" xr:uid="{00000000-0005-0000-0000-0000EE030000}"/>
    <cellStyle name="Normal 2 7 2" xfId="1097" xr:uid="{00000000-0005-0000-0000-0000EF030000}"/>
    <cellStyle name="Normal 2 7 3" xfId="1098" xr:uid="{00000000-0005-0000-0000-0000F0030000}"/>
    <cellStyle name="Normal 2 8" xfId="1099" xr:uid="{00000000-0005-0000-0000-0000F1030000}"/>
    <cellStyle name="Normal 2 8 2" xfId="1100" xr:uid="{00000000-0005-0000-0000-0000F2030000}"/>
    <cellStyle name="Normal 2 8 3" xfId="1101" xr:uid="{00000000-0005-0000-0000-0000F3030000}"/>
    <cellStyle name="Normal 2 9" xfId="1102" xr:uid="{00000000-0005-0000-0000-0000F4030000}"/>
    <cellStyle name="Normal 2 9 2" xfId="1103" xr:uid="{00000000-0005-0000-0000-0000F5030000}"/>
    <cellStyle name="Normal 2 9 3" xfId="1104" xr:uid="{00000000-0005-0000-0000-0000F6030000}"/>
    <cellStyle name="Normal 2_(HLU) LOTE No. 1 PLAN DE OFERTA DE OBRAS DE INFRAESTRUCTURA" xfId="1105" xr:uid="{00000000-0005-0000-0000-0000F7030000}"/>
    <cellStyle name="Normal 20" xfId="972" xr:uid="{00000000-0005-0000-0000-0000F8030000}"/>
    <cellStyle name="Normal 20 2" xfId="974" xr:uid="{00000000-0005-0000-0000-0000F9030000}"/>
    <cellStyle name="Normal 20 3" xfId="976" xr:uid="{00000000-0005-0000-0000-0000FA030000}"/>
    <cellStyle name="Normal 20 4" xfId="978" xr:uid="{00000000-0005-0000-0000-0000FB030000}"/>
    <cellStyle name="Normal 21" xfId="980" xr:uid="{00000000-0005-0000-0000-0000FC030000}"/>
    <cellStyle name="Normal 21 2" xfId="982" xr:uid="{00000000-0005-0000-0000-0000FD030000}"/>
    <cellStyle name="Normal 21 3" xfId="984" xr:uid="{00000000-0005-0000-0000-0000FE030000}"/>
    <cellStyle name="Normal 21 4" xfId="986" xr:uid="{00000000-0005-0000-0000-0000FF030000}"/>
    <cellStyle name="Normal 22" xfId="988" xr:uid="{00000000-0005-0000-0000-000000040000}"/>
    <cellStyle name="Normal 22 2" xfId="990" xr:uid="{00000000-0005-0000-0000-000001040000}"/>
    <cellStyle name="Normal 22 3" xfId="992" xr:uid="{00000000-0005-0000-0000-000002040000}"/>
    <cellStyle name="Normal 22 4" xfId="994" xr:uid="{00000000-0005-0000-0000-000003040000}"/>
    <cellStyle name="Normal 23" xfId="997" xr:uid="{00000000-0005-0000-0000-000004040000}"/>
    <cellStyle name="Normal 23 2" xfId="999" xr:uid="{00000000-0005-0000-0000-000005040000}"/>
    <cellStyle name="Normal 23 3" xfId="1001" xr:uid="{00000000-0005-0000-0000-000006040000}"/>
    <cellStyle name="Normal 23 4" xfId="1003" xr:uid="{00000000-0005-0000-0000-000007040000}"/>
    <cellStyle name="Normal 24" xfId="1005" xr:uid="{00000000-0005-0000-0000-000008040000}"/>
    <cellStyle name="Normal 24 2" xfId="1007" xr:uid="{00000000-0005-0000-0000-000009040000}"/>
    <cellStyle name="Normal 24 3" xfId="1009" xr:uid="{00000000-0005-0000-0000-00000A040000}"/>
    <cellStyle name="Normal 24 4" xfId="1011" xr:uid="{00000000-0005-0000-0000-00000B040000}"/>
    <cellStyle name="Normal 25" xfId="1106" xr:uid="{00000000-0005-0000-0000-00000C040000}"/>
    <cellStyle name="Normal 25 2" xfId="1108" xr:uid="{00000000-0005-0000-0000-00000D040000}"/>
    <cellStyle name="Normal 25 3" xfId="1110" xr:uid="{00000000-0005-0000-0000-00000E040000}"/>
    <cellStyle name="Normal 25 4" xfId="1112" xr:uid="{00000000-0005-0000-0000-00000F040000}"/>
    <cellStyle name="Normal 26" xfId="1114" xr:uid="{00000000-0005-0000-0000-000010040000}"/>
    <cellStyle name="Normal 26 2" xfId="878" xr:uid="{00000000-0005-0000-0000-000011040000}"/>
    <cellStyle name="Normal 26 3" xfId="886" xr:uid="{00000000-0005-0000-0000-000012040000}"/>
    <cellStyle name="Normal 26 4" xfId="896" xr:uid="{00000000-0005-0000-0000-000013040000}"/>
    <cellStyle name="Normal 27" xfId="418" xr:uid="{00000000-0005-0000-0000-000014040000}"/>
    <cellStyle name="Normal 27 2" xfId="422" xr:uid="{00000000-0005-0000-0000-000015040000}"/>
    <cellStyle name="Normal 27 3" xfId="429" xr:uid="{00000000-0005-0000-0000-000016040000}"/>
    <cellStyle name="Normal 27 4" xfId="1116" xr:uid="{00000000-0005-0000-0000-000017040000}"/>
    <cellStyle name="Normal 28" xfId="530" xr:uid="{00000000-0005-0000-0000-000018040000}"/>
    <cellStyle name="Normal 28 2" xfId="1118" xr:uid="{00000000-0005-0000-0000-000019040000}"/>
    <cellStyle name="Normal 28 3" xfId="1120" xr:uid="{00000000-0005-0000-0000-00001A040000}"/>
    <cellStyle name="Normal 28 4" xfId="1122" xr:uid="{00000000-0005-0000-0000-00001B040000}"/>
    <cellStyle name="Normal 29" xfId="426" xr:uid="{00000000-0005-0000-0000-00001C040000}"/>
    <cellStyle name="Normal 29 2" xfId="1124" xr:uid="{00000000-0005-0000-0000-00001D040000}"/>
    <cellStyle name="Normal 29 3" xfId="90" xr:uid="{00000000-0005-0000-0000-00001E040000}"/>
    <cellStyle name="Normal 29 4" xfId="1126" xr:uid="{00000000-0005-0000-0000-00001F040000}"/>
    <cellStyle name="Normal 3" xfId="1128" xr:uid="{00000000-0005-0000-0000-000020040000}"/>
    <cellStyle name="Normal 3 2" xfId="1129" xr:uid="{00000000-0005-0000-0000-000021040000}"/>
    <cellStyle name="Normal 3 2 2" xfId="1130" xr:uid="{00000000-0005-0000-0000-000022040000}"/>
    <cellStyle name="Normal 3 2 2 2" xfId="1131" xr:uid="{00000000-0005-0000-0000-000023040000}"/>
    <cellStyle name="Normal 3 2 3" xfId="1132" xr:uid="{00000000-0005-0000-0000-000024040000}"/>
    <cellStyle name="Normal 3 2 3 2" xfId="1133" xr:uid="{00000000-0005-0000-0000-000025040000}"/>
    <cellStyle name="Normal 3 2 4" xfId="1134" xr:uid="{00000000-0005-0000-0000-000026040000}"/>
    <cellStyle name="Normal 3 2 4 2" xfId="1135" xr:uid="{00000000-0005-0000-0000-000027040000}"/>
    <cellStyle name="Normal 3 2 5" xfId="1136" xr:uid="{00000000-0005-0000-0000-000028040000}"/>
    <cellStyle name="Normal 3 2 5 2" xfId="1137" xr:uid="{00000000-0005-0000-0000-000029040000}"/>
    <cellStyle name="Normal 3 2 6" xfId="1138" xr:uid="{00000000-0005-0000-0000-00002A040000}"/>
    <cellStyle name="Normal 3 3" xfId="194" xr:uid="{00000000-0005-0000-0000-00002B040000}"/>
    <cellStyle name="Normal 3 3 2" xfId="1139" xr:uid="{00000000-0005-0000-0000-00002C040000}"/>
    <cellStyle name="Normal 3 3 3" xfId="1140" xr:uid="{00000000-0005-0000-0000-00002D040000}"/>
    <cellStyle name="Normal 3 3 4" xfId="1141" xr:uid="{00000000-0005-0000-0000-00002E040000}"/>
    <cellStyle name="Normal 3 3 5" xfId="1142" xr:uid="{00000000-0005-0000-0000-00002F040000}"/>
    <cellStyle name="Normal 3 3 6" xfId="1143" xr:uid="{00000000-0005-0000-0000-000030040000}"/>
    <cellStyle name="Normal 3 4" xfId="196" xr:uid="{00000000-0005-0000-0000-000031040000}"/>
    <cellStyle name="Normal 3 5" xfId="1144" xr:uid="{00000000-0005-0000-0000-000032040000}"/>
    <cellStyle name="Normal 3 6" xfId="1145" xr:uid="{00000000-0005-0000-0000-000033040000}"/>
    <cellStyle name="Normal 3 6 2" xfId="714" xr:uid="{00000000-0005-0000-0000-000034040000}"/>
    <cellStyle name="Normal 3 6 2 2" xfId="717" xr:uid="{00000000-0005-0000-0000-000035040000}"/>
    <cellStyle name="Normal 3 6 3" xfId="724" xr:uid="{00000000-0005-0000-0000-000036040000}"/>
    <cellStyle name="Normal 3 6 3 2" xfId="45" xr:uid="{00000000-0005-0000-0000-000037040000}"/>
    <cellStyle name="Normal 3 6 4" xfId="731" xr:uid="{00000000-0005-0000-0000-000038040000}"/>
    <cellStyle name="Normal 3 6 4 2" xfId="734" xr:uid="{00000000-0005-0000-0000-000039040000}"/>
    <cellStyle name="Normal 3 6 4 2 2" xfId="1146" xr:uid="{00000000-0005-0000-0000-00003A040000}"/>
    <cellStyle name="Normal 3 6 4 3" xfId="737" xr:uid="{00000000-0005-0000-0000-00003B040000}"/>
    <cellStyle name="Normal 3 6 5" xfId="742" xr:uid="{00000000-0005-0000-0000-00003C040000}"/>
    <cellStyle name="Normal 3 7" xfId="1147" xr:uid="{00000000-0005-0000-0000-00003D040000}"/>
    <cellStyle name="Normal 3 8" xfId="1148" xr:uid="{00000000-0005-0000-0000-00003E040000}"/>
    <cellStyle name="Normal 3 9" xfId="1411" xr:uid="{00000000-0005-0000-0000-00003F040000}"/>
    <cellStyle name="Normal 3_Caseta" xfId="1149" xr:uid="{00000000-0005-0000-0000-000040040000}"/>
    <cellStyle name="Normal 30" xfId="1107" xr:uid="{00000000-0005-0000-0000-000041040000}"/>
    <cellStyle name="Normal 30 2" xfId="1109" xr:uid="{00000000-0005-0000-0000-000042040000}"/>
    <cellStyle name="Normal 30 3" xfId="1111" xr:uid="{00000000-0005-0000-0000-000043040000}"/>
    <cellStyle name="Normal 30 4" xfId="1113" xr:uid="{00000000-0005-0000-0000-000044040000}"/>
    <cellStyle name="Normal 31" xfId="1115" xr:uid="{00000000-0005-0000-0000-000045040000}"/>
    <cellStyle name="Normal 31 2" xfId="879" xr:uid="{00000000-0005-0000-0000-000046040000}"/>
    <cellStyle name="Normal 31 3" xfId="887" xr:uid="{00000000-0005-0000-0000-000047040000}"/>
    <cellStyle name="Normal 31 4" xfId="897" xr:uid="{00000000-0005-0000-0000-000048040000}"/>
    <cellStyle name="Normal 32" xfId="417" xr:uid="{00000000-0005-0000-0000-000049040000}"/>
    <cellStyle name="Normal 32 2" xfId="421" xr:uid="{00000000-0005-0000-0000-00004A040000}"/>
    <cellStyle name="Normal 32 3" xfId="428" xr:uid="{00000000-0005-0000-0000-00004B040000}"/>
    <cellStyle name="Normal 32 4" xfId="1117" xr:uid="{00000000-0005-0000-0000-00004C040000}"/>
    <cellStyle name="Normal 33" xfId="531" xr:uid="{00000000-0005-0000-0000-00004D040000}"/>
    <cellStyle name="Normal 33 2" xfId="1119" xr:uid="{00000000-0005-0000-0000-00004E040000}"/>
    <cellStyle name="Normal 33 3" xfId="1121" xr:uid="{00000000-0005-0000-0000-00004F040000}"/>
    <cellStyle name="Normal 33 4" xfId="1123" xr:uid="{00000000-0005-0000-0000-000050040000}"/>
    <cellStyle name="Normal 33 5" xfId="1412" xr:uid="{00000000-0005-0000-0000-000051040000}"/>
    <cellStyle name="Normal 34" xfId="425" xr:uid="{00000000-0005-0000-0000-000052040000}"/>
    <cellStyle name="Normal 34 2" xfId="1125" xr:uid="{00000000-0005-0000-0000-000053040000}"/>
    <cellStyle name="Normal 34 3" xfId="89" xr:uid="{00000000-0005-0000-0000-000054040000}"/>
    <cellStyle name="Normal 34 4" xfId="1127" xr:uid="{00000000-0005-0000-0000-000055040000}"/>
    <cellStyle name="Normal 35" xfId="433" xr:uid="{00000000-0005-0000-0000-000056040000}"/>
    <cellStyle name="Normal 36" xfId="1150" xr:uid="{00000000-0005-0000-0000-000057040000}"/>
    <cellStyle name="Normal 36 2" xfId="1152" xr:uid="{00000000-0005-0000-0000-000058040000}"/>
    <cellStyle name="Normal 36 2 2" xfId="1153" xr:uid="{00000000-0005-0000-0000-000059040000}"/>
    <cellStyle name="Normal 36 3" xfId="1154" xr:uid="{00000000-0005-0000-0000-00005A040000}"/>
    <cellStyle name="Normal 36 3 2" xfId="1155" xr:uid="{00000000-0005-0000-0000-00005B040000}"/>
    <cellStyle name="Normal 36 4" xfId="1156" xr:uid="{00000000-0005-0000-0000-00005C040000}"/>
    <cellStyle name="Normal 37" xfId="1157" xr:uid="{00000000-0005-0000-0000-00005D040000}"/>
    <cellStyle name="Normal 37 2" xfId="1159" xr:uid="{00000000-0005-0000-0000-00005E040000}"/>
    <cellStyle name="Normal 38" xfId="1161" xr:uid="{00000000-0005-0000-0000-00005F040000}"/>
    <cellStyle name="Normal 38 2" xfId="1163" xr:uid="{00000000-0005-0000-0000-000060040000}"/>
    <cellStyle name="Normal 38 2 2" xfId="1165" xr:uid="{00000000-0005-0000-0000-000061040000}"/>
    <cellStyle name="Normal 38 3" xfId="1167" xr:uid="{00000000-0005-0000-0000-000062040000}"/>
    <cellStyle name="Normal 38 3 2" xfId="1169" xr:uid="{00000000-0005-0000-0000-000063040000}"/>
    <cellStyle name="Normal 38 4" xfId="1170" xr:uid="{00000000-0005-0000-0000-000064040000}"/>
    <cellStyle name="Normal 39" xfId="1171" xr:uid="{00000000-0005-0000-0000-000065040000}"/>
    <cellStyle name="Normal 4" xfId="1173" xr:uid="{00000000-0005-0000-0000-000066040000}"/>
    <cellStyle name="Normal 4 2" xfId="1174" xr:uid="{00000000-0005-0000-0000-000067040000}"/>
    <cellStyle name="Normal 4 2 2" xfId="1175" xr:uid="{00000000-0005-0000-0000-000068040000}"/>
    <cellStyle name="Normal 4 3" xfId="198" xr:uid="{00000000-0005-0000-0000-000069040000}"/>
    <cellStyle name="Normal 4 4" xfId="200" xr:uid="{00000000-0005-0000-0000-00006A040000}"/>
    <cellStyle name="Normal 4_Caseta" xfId="1176" xr:uid="{00000000-0005-0000-0000-00006B040000}"/>
    <cellStyle name="Normal 40" xfId="432" xr:uid="{00000000-0005-0000-0000-00006C040000}"/>
    <cellStyle name="Normal 40 2" xfId="1177" xr:uid="{00000000-0005-0000-0000-00006D040000}"/>
    <cellStyle name="Normal 40 2 2" xfId="995" xr:uid="{00000000-0005-0000-0000-00006E040000}"/>
    <cellStyle name="Normal 40 2 2 2" xfId="1178" xr:uid="{00000000-0005-0000-0000-00006F040000}"/>
    <cellStyle name="Normal 40 2 2 2 2" xfId="1179" xr:uid="{00000000-0005-0000-0000-000070040000}"/>
    <cellStyle name="Normal 40 2 2 3" xfId="1180" xr:uid="{00000000-0005-0000-0000-000071040000}"/>
    <cellStyle name="Normal 40 2 3" xfId="1181" xr:uid="{00000000-0005-0000-0000-000072040000}"/>
    <cellStyle name="Normal 40 2 3 2" xfId="281" xr:uid="{00000000-0005-0000-0000-000073040000}"/>
    <cellStyle name="Normal 40 2 3 2 2" xfId="1182" xr:uid="{00000000-0005-0000-0000-000074040000}"/>
    <cellStyle name="Normal 40 2 3 3" xfId="138" xr:uid="{00000000-0005-0000-0000-000075040000}"/>
    <cellStyle name="Normal 40 2 4" xfId="41" xr:uid="{00000000-0005-0000-0000-000076040000}"/>
    <cellStyle name="Normal 40 2 4 2" xfId="141" xr:uid="{00000000-0005-0000-0000-000077040000}"/>
    <cellStyle name="Normal 40 2 4 2 2" xfId="1183" xr:uid="{00000000-0005-0000-0000-000078040000}"/>
    <cellStyle name="Normal 40 2 4 2 2 2 2" xfId="1184" xr:uid="{00000000-0005-0000-0000-000079040000}"/>
    <cellStyle name="Normal 40 2 4 2 2 2 2 2" xfId="1185" xr:uid="{00000000-0005-0000-0000-00007A040000}"/>
    <cellStyle name="Normal 40 2 4 2 2 2 2 3" xfId="1186" xr:uid="{00000000-0005-0000-0000-00007B040000}"/>
    <cellStyle name="Normal 40 2 4 2 2 2 2 4" xfId="24" xr:uid="{00000000-0005-0000-0000-00007C040000}"/>
    <cellStyle name="Normal 40 2 4 2 2 2 2 4 2" xfId="787" xr:uid="{00000000-0005-0000-0000-00007D040000}"/>
    <cellStyle name="Normal 40 2 4 3" xfId="144" xr:uid="{00000000-0005-0000-0000-00007E040000}"/>
    <cellStyle name="Normal 40 2 5" xfId="55" xr:uid="{00000000-0005-0000-0000-00007F040000}"/>
    <cellStyle name="Normal 40 2 5 2" xfId="151" xr:uid="{00000000-0005-0000-0000-000080040000}"/>
    <cellStyle name="Normal 40 2 6" xfId="61" xr:uid="{00000000-0005-0000-0000-000081040000}"/>
    <cellStyle name="Normal 40 3" xfId="1187" xr:uid="{00000000-0005-0000-0000-000082040000}"/>
    <cellStyle name="Normal 41" xfId="1151" xr:uid="{00000000-0005-0000-0000-000083040000}"/>
    <cellStyle name="Normal 42" xfId="1158" xr:uid="{00000000-0005-0000-0000-000084040000}"/>
    <cellStyle name="Normal 42 2" xfId="1160" xr:uid="{00000000-0005-0000-0000-000085040000}"/>
    <cellStyle name="Normal 43" xfId="1162" xr:uid="{00000000-0005-0000-0000-000086040000}"/>
    <cellStyle name="Normal 43 2" xfId="1164" xr:uid="{00000000-0005-0000-0000-000087040000}"/>
    <cellStyle name="Normal 43 2 2" xfId="1166" xr:uid="{00000000-0005-0000-0000-000088040000}"/>
    <cellStyle name="Normal 43 3" xfId="1168" xr:uid="{00000000-0005-0000-0000-000089040000}"/>
    <cellStyle name="Normal 44" xfId="1172" xr:uid="{00000000-0005-0000-0000-00008A040000}"/>
    <cellStyle name="Normal 44 2" xfId="1188" xr:uid="{00000000-0005-0000-0000-00008B040000}"/>
    <cellStyle name="Normal 45" xfId="1189" xr:uid="{00000000-0005-0000-0000-00008C040000}"/>
    <cellStyle name="Normal 46" xfId="1190" xr:uid="{00000000-0005-0000-0000-00008D040000}"/>
    <cellStyle name="Normal 47" xfId="1192" xr:uid="{00000000-0005-0000-0000-00008E040000}"/>
    <cellStyle name="Normal 47 2" xfId="1194" xr:uid="{00000000-0005-0000-0000-00008F040000}"/>
    <cellStyle name="Normal 47 2 2" xfId="662" xr:uid="{00000000-0005-0000-0000-000090040000}"/>
    <cellStyle name="Normal 48" xfId="1195" xr:uid="{00000000-0005-0000-0000-000091040000}"/>
    <cellStyle name="Normal 49" xfId="1399" xr:uid="{00000000-0005-0000-0000-000092040000}"/>
    <cellStyle name="Normal 5" xfId="1196" xr:uid="{00000000-0005-0000-0000-000093040000}"/>
    <cellStyle name="Normal 5 2" xfId="1197" xr:uid="{00000000-0005-0000-0000-000094040000}"/>
    <cellStyle name="Normal 5 2 2" xfId="1198" xr:uid="{00000000-0005-0000-0000-000095040000}"/>
    <cellStyle name="Normal 5 2 2 2" xfId="1199" xr:uid="{00000000-0005-0000-0000-000096040000}"/>
    <cellStyle name="Normal 5 2 3" xfId="1200" xr:uid="{00000000-0005-0000-0000-000097040000}"/>
    <cellStyle name="Normal 5 3" xfId="28" xr:uid="{00000000-0005-0000-0000-000098040000}"/>
    <cellStyle name="Normal 5 3 2" xfId="1201" xr:uid="{00000000-0005-0000-0000-000099040000}"/>
    <cellStyle name="Normal 5 4" xfId="11" xr:uid="{00000000-0005-0000-0000-00009A040000}"/>
    <cellStyle name="Normal 5_Plan Oferta-LetonaI_CC" xfId="1202" xr:uid="{00000000-0005-0000-0000-00009B040000}"/>
    <cellStyle name="Normal 50" xfId="1413" xr:uid="{00000000-0005-0000-0000-00009C040000}"/>
    <cellStyle name="Normal 51" xfId="1191" xr:uid="{00000000-0005-0000-0000-00009D040000}"/>
    <cellStyle name="Normal 52" xfId="1193" xr:uid="{00000000-0005-0000-0000-00009E040000}"/>
    <cellStyle name="Normal 53" xfId="1418" xr:uid="{00000000-0005-0000-0000-00009F040000}"/>
    <cellStyle name="Normal 54" xfId="1419" xr:uid="{00000000-0005-0000-0000-0000A0040000}"/>
    <cellStyle name="Normal 6" xfId="1203" xr:uid="{00000000-0005-0000-0000-0000A1040000}"/>
    <cellStyle name="Normal 6 2" xfId="1204" xr:uid="{00000000-0005-0000-0000-0000A2040000}"/>
    <cellStyle name="Normal 6 3" xfId="1205" xr:uid="{00000000-0005-0000-0000-0000A3040000}"/>
    <cellStyle name="Normal 6 4" xfId="1206" xr:uid="{00000000-0005-0000-0000-0000A4040000}"/>
    <cellStyle name="Normal 7" xfId="1207" xr:uid="{00000000-0005-0000-0000-0000A5040000}"/>
    <cellStyle name="Normal 7 2" xfId="20" xr:uid="{00000000-0005-0000-0000-0000A6040000}"/>
    <cellStyle name="Normal 7 3" xfId="1208" xr:uid="{00000000-0005-0000-0000-0000A7040000}"/>
    <cellStyle name="Normal 7 4" xfId="1209" xr:uid="{00000000-0005-0000-0000-0000A8040000}"/>
    <cellStyle name="Normal 8" xfId="1210" xr:uid="{00000000-0005-0000-0000-0000A9040000}"/>
    <cellStyle name="Normal 8 2" xfId="1211" xr:uid="{00000000-0005-0000-0000-0000AA040000}"/>
    <cellStyle name="Normal 8 3" xfId="1212" xr:uid="{00000000-0005-0000-0000-0000AB040000}"/>
    <cellStyle name="Normal 8 4" xfId="1213" xr:uid="{00000000-0005-0000-0000-0000AC040000}"/>
    <cellStyle name="Normal 9" xfId="1214" xr:uid="{00000000-0005-0000-0000-0000AD040000}"/>
    <cellStyle name="Normal 9 2" xfId="1215" xr:uid="{00000000-0005-0000-0000-0000AE040000}"/>
    <cellStyle name="Normal 9 3" xfId="1216" xr:uid="{00000000-0005-0000-0000-0000AF040000}"/>
    <cellStyle name="Normal 9 4" xfId="1217" xr:uid="{00000000-0005-0000-0000-0000B0040000}"/>
    <cellStyle name="Normale 2" xfId="548" xr:uid="{00000000-0005-0000-0000-0000B1040000}"/>
    <cellStyle name="Notas 10" xfId="1218" xr:uid="{00000000-0005-0000-0000-0000B2040000}"/>
    <cellStyle name="Notas 10 2" xfId="1219" xr:uid="{00000000-0005-0000-0000-0000B3040000}"/>
    <cellStyle name="Notas 10 3" xfId="1220" xr:uid="{00000000-0005-0000-0000-0000B4040000}"/>
    <cellStyle name="Notas 10 4" xfId="1221" xr:uid="{00000000-0005-0000-0000-0000B5040000}"/>
    <cellStyle name="Notas 11" xfId="1222" xr:uid="{00000000-0005-0000-0000-0000B6040000}"/>
    <cellStyle name="Notas 11 2" xfId="1223" xr:uid="{00000000-0005-0000-0000-0000B7040000}"/>
    <cellStyle name="Notas 11 3" xfId="1224" xr:uid="{00000000-0005-0000-0000-0000B8040000}"/>
    <cellStyle name="Notas 11 4" xfId="1225" xr:uid="{00000000-0005-0000-0000-0000B9040000}"/>
    <cellStyle name="Notas 12" xfId="1226" xr:uid="{00000000-0005-0000-0000-0000BA040000}"/>
    <cellStyle name="Notas 12 2" xfId="1227" xr:uid="{00000000-0005-0000-0000-0000BB040000}"/>
    <cellStyle name="Notas 12 3" xfId="1228" xr:uid="{00000000-0005-0000-0000-0000BC040000}"/>
    <cellStyle name="Notas 12 4" xfId="1229" xr:uid="{00000000-0005-0000-0000-0000BD040000}"/>
    <cellStyle name="Notas 13" xfId="1230" xr:uid="{00000000-0005-0000-0000-0000BE040000}"/>
    <cellStyle name="Notas 13 2" xfId="1231" xr:uid="{00000000-0005-0000-0000-0000BF040000}"/>
    <cellStyle name="Notas 13 3" xfId="1232" xr:uid="{00000000-0005-0000-0000-0000C0040000}"/>
    <cellStyle name="Notas 13 4" xfId="1233" xr:uid="{00000000-0005-0000-0000-0000C1040000}"/>
    <cellStyle name="Notas 14" xfId="1234" xr:uid="{00000000-0005-0000-0000-0000C2040000}"/>
    <cellStyle name="Notas 14 2" xfId="1235" xr:uid="{00000000-0005-0000-0000-0000C3040000}"/>
    <cellStyle name="Notas 14 3" xfId="1236" xr:uid="{00000000-0005-0000-0000-0000C4040000}"/>
    <cellStyle name="Notas 14 4" xfId="1237" xr:uid="{00000000-0005-0000-0000-0000C5040000}"/>
    <cellStyle name="Notas 15" xfId="1238" xr:uid="{00000000-0005-0000-0000-0000C6040000}"/>
    <cellStyle name="Notas 15 2" xfId="1240" xr:uid="{00000000-0005-0000-0000-0000C7040000}"/>
    <cellStyle name="Notas 15 3" xfId="1242" xr:uid="{00000000-0005-0000-0000-0000C8040000}"/>
    <cellStyle name="Notas 15 4" xfId="1244" xr:uid="{00000000-0005-0000-0000-0000C9040000}"/>
    <cellStyle name="Notas 16" xfId="1246" xr:uid="{00000000-0005-0000-0000-0000CA040000}"/>
    <cellStyle name="Notas 16 2" xfId="1248" xr:uid="{00000000-0005-0000-0000-0000CB040000}"/>
    <cellStyle name="Notas 16 3" xfId="1250" xr:uid="{00000000-0005-0000-0000-0000CC040000}"/>
    <cellStyle name="Notas 16 4" xfId="1252" xr:uid="{00000000-0005-0000-0000-0000CD040000}"/>
    <cellStyle name="Notas 17" xfId="1254" xr:uid="{00000000-0005-0000-0000-0000CE040000}"/>
    <cellStyle name="Notas 17 2" xfId="1257" xr:uid="{00000000-0005-0000-0000-0000CF040000}"/>
    <cellStyle name="Notas 17 3" xfId="123" xr:uid="{00000000-0005-0000-0000-0000D0040000}"/>
    <cellStyle name="Notas 17 4" xfId="1259" xr:uid="{00000000-0005-0000-0000-0000D1040000}"/>
    <cellStyle name="Notas 18" xfId="1261" xr:uid="{00000000-0005-0000-0000-0000D2040000}"/>
    <cellStyle name="Notas 18 2" xfId="1263" xr:uid="{00000000-0005-0000-0000-0000D3040000}"/>
    <cellStyle name="Notas 18 3" xfId="1265" xr:uid="{00000000-0005-0000-0000-0000D4040000}"/>
    <cellStyle name="Notas 18 4" xfId="1267" xr:uid="{00000000-0005-0000-0000-0000D5040000}"/>
    <cellStyle name="Notas 19" xfId="1269" xr:uid="{00000000-0005-0000-0000-0000D6040000}"/>
    <cellStyle name="Notas 19 2" xfId="1271" xr:uid="{00000000-0005-0000-0000-0000D7040000}"/>
    <cellStyle name="Notas 19 3" xfId="1273" xr:uid="{00000000-0005-0000-0000-0000D8040000}"/>
    <cellStyle name="Notas 19 4" xfId="1275" xr:uid="{00000000-0005-0000-0000-0000D9040000}"/>
    <cellStyle name="Notas 2" xfId="1277" xr:uid="{00000000-0005-0000-0000-0000DA040000}"/>
    <cellStyle name="Notas 2 2" xfId="1278" xr:uid="{00000000-0005-0000-0000-0000DB040000}"/>
    <cellStyle name="Notas 2 3" xfId="1279" xr:uid="{00000000-0005-0000-0000-0000DC040000}"/>
    <cellStyle name="Notas 2 4" xfId="1280" xr:uid="{00000000-0005-0000-0000-0000DD040000}"/>
    <cellStyle name="Notas 20" xfId="1239" xr:uid="{00000000-0005-0000-0000-0000DE040000}"/>
    <cellStyle name="Notas 20 2" xfId="1241" xr:uid="{00000000-0005-0000-0000-0000DF040000}"/>
    <cellStyle name="Notas 20 3" xfId="1243" xr:uid="{00000000-0005-0000-0000-0000E0040000}"/>
    <cellStyle name="Notas 20 4" xfId="1245" xr:uid="{00000000-0005-0000-0000-0000E1040000}"/>
    <cellStyle name="Notas 21" xfId="1247" xr:uid="{00000000-0005-0000-0000-0000E2040000}"/>
    <cellStyle name="Notas 21 2" xfId="1249" xr:uid="{00000000-0005-0000-0000-0000E3040000}"/>
    <cellStyle name="Notas 21 3" xfId="1251" xr:uid="{00000000-0005-0000-0000-0000E4040000}"/>
    <cellStyle name="Notas 21 4" xfId="1253" xr:uid="{00000000-0005-0000-0000-0000E5040000}"/>
    <cellStyle name="Notas 22" xfId="1255" xr:uid="{00000000-0005-0000-0000-0000E6040000}"/>
    <cellStyle name="Notas 22 2" xfId="1258" xr:uid="{00000000-0005-0000-0000-0000E7040000}"/>
    <cellStyle name="Notas 22 3" xfId="122" xr:uid="{00000000-0005-0000-0000-0000E8040000}"/>
    <cellStyle name="Notas 22 4" xfId="1260" xr:uid="{00000000-0005-0000-0000-0000E9040000}"/>
    <cellStyle name="Notas 23" xfId="1262" xr:uid="{00000000-0005-0000-0000-0000EA040000}"/>
    <cellStyle name="Notas 23 2" xfId="1264" xr:uid="{00000000-0005-0000-0000-0000EB040000}"/>
    <cellStyle name="Notas 23 3" xfId="1266" xr:uid="{00000000-0005-0000-0000-0000EC040000}"/>
    <cellStyle name="Notas 23 4" xfId="1268" xr:uid="{00000000-0005-0000-0000-0000ED040000}"/>
    <cellStyle name="Notas 24" xfId="1270" xr:uid="{00000000-0005-0000-0000-0000EE040000}"/>
    <cellStyle name="Notas 24 2" xfId="1272" xr:uid="{00000000-0005-0000-0000-0000EF040000}"/>
    <cellStyle name="Notas 24 3" xfId="1274" xr:uid="{00000000-0005-0000-0000-0000F0040000}"/>
    <cellStyle name="Notas 24 4" xfId="1276" xr:uid="{00000000-0005-0000-0000-0000F1040000}"/>
    <cellStyle name="Notas 25" xfId="1281" xr:uid="{00000000-0005-0000-0000-0000F2040000}"/>
    <cellStyle name="Notas 25 2" xfId="1283" xr:uid="{00000000-0005-0000-0000-0000F3040000}"/>
    <cellStyle name="Notas 25 3" xfId="1285" xr:uid="{00000000-0005-0000-0000-0000F4040000}"/>
    <cellStyle name="Notas 25 4" xfId="326" xr:uid="{00000000-0005-0000-0000-0000F5040000}"/>
    <cellStyle name="Notas 26" xfId="1287" xr:uid="{00000000-0005-0000-0000-0000F6040000}"/>
    <cellStyle name="Notas 26 2" xfId="1289" xr:uid="{00000000-0005-0000-0000-0000F7040000}"/>
    <cellStyle name="Notas 26 3" xfId="1291" xr:uid="{00000000-0005-0000-0000-0000F8040000}"/>
    <cellStyle name="Notas 26 4" xfId="1293" xr:uid="{00000000-0005-0000-0000-0000F9040000}"/>
    <cellStyle name="Notas 27" xfId="1295" xr:uid="{00000000-0005-0000-0000-0000FA040000}"/>
    <cellStyle name="Notas 27 2" xfId="1297" xr:uid="{00000000-0005-0000-0000-0000FB040000}"/>
    <cellStyle name="Notas 27 3" xfId="1299" xr:uid="{00000000-0005-0000-0000-0000FC040000}"/>
    <cellStyle name="Notas 27 4" xfId="1301" xr:uid="{00000000-0005-0000-0000-0000FD040000}"/>
    <cellStyle name="Notas 28" xfId="1303" xr:uid="{00000000-0005-0000-0000-0000FE040000}"/>
    <cellStyle name="Notas 28 2" xfId="589" xr:uid="{00000000-0005-0000-0000-0000FF040000}"/>
    <cellStyle name="Notas 28 3" xfId="18" xr:uid="{00000000-0005-0000-0000-000000050000}"/>
    <cellStyle name="Notas 28 4" xfId="470" xr:uid="{00000000-0005-0000-0000-000001050000}"/>
    <cellStyle name="Notas 29" xfId="919" xr:uid="{00000000-0005-0000-0000-000002050000}"/>
    <cellStyle name="Notas 29 2" xfId="1305" xr:uid="{00000000-0005-0000-0000-000003050000}"/>
    <cellStyle name="Notas 29 3" xfId="1307" xr:uid="{00000000-0005-0000-0000-000004050000}"/>
    <cellStyle name="Notas 29 4" xfId="1309" xr:uid="{00000000-0005-0000-0000-000005050000}"/>
    <cellStyle name="Notas 3" xfId="1311" xr:uid="{00000000-0005-0000-0000-000006050000}"/>
    <cellStyle name="Notas 3 2" xfId="1312" xr:uid="{00000000-0005-0000-0000-000007050000}"/>
    <cellStyle name="Notas 3 3" xfId="1313" xr:uid="{00000000-0005-0000-0000-000008050000}"/>
    <cellStyle name="Notas 3 4" xfId="1314" xr:uid="{00000000-0005-0000-0000-000009050000}"/>
    <cellStyle name="Notas 30" xfId="1282" xr:uid="{00000000-0005-0000-0000-00000A050000}"/>
    <cellStyle name="Notas 30 2" xfId="1284" xr:uid="{00000000-0005-0000-0000-00000B050000}"/>
    <cellStyle name="Notas 30 3" xfId="1286" xr:uid="{00000000-0005-0000-0000-00000C050000}"/>
    <cellStyle name="Notas 30 4" xfId="325" xr:uid="{00000000-0005-0000-0000-00000D050000}"/>
    <cellStyle name="Notas 31" xfId="1288" xr:uid="{00000000-0005-0000-0000-00000E050000}"/>
    <cellStyle name="Notas 31 2" xfId="1290" xr:uid="{00000000-0005-0000-0000-00000F050000}"/>
    <cellStyle name="Notas 31 3" xfId="1292" xr:uid="{00000000-0005-0000-0000-000010050000}"/>
    <cellStyle name="Notas 31 4" xfId="1294" xr:uid="{00000000-0005-0000-0000-000011050000}"/>
    <cellStyle name="Notas 32" xfId="1296" xr:uid="{00000000-0005-0000-0000-000012050000}"/>
    <cellStyle name="Notas 32 2" xfId="1298" xr:uid="{00000000-0005-0000-0000-000013050000}"/>
    <cellStyle name="Notas 32 3" xfId="1300" xr:uid="{00000000-0005-0000-0000-000014050000}"/>
    <cellStyle name="Notas 32 4" xfId="1302" xr:uid="{00000000-0005-0000-0000-000015050000}"/>
    <cellStyle name="Notas 33" xfId="1304" xr:uid="{00000000-0005-0000-0000-000016050000}"/>
    <cellStyle name="Notas 33 2" xfId="590" xr:uid="{00000000-0005-0000-0000-000017050000}"/>
    <cellStyle name="Notas 33 3" xfId="19" xr:uid="{00000000-0005-0000-0000-000018050000}"/>
    <cellStyle name="Notas 33 4" xfId="471" xr:uid="{00000000-0005-0000-0000-000019050000}"/>
    <cellStyle name="Notas 34" xfId="920" xr:uid="{00000000-0005-0000-0000-00001A050000}"/>
    <cellStyle name="Notas 34 2" xfId="1306" xr:uid="{00000000-0005-0000-0000-00001B050000}"/>
    <cellStyle name="Notas 34 3" xfId="1308" xr:uid="{00000000-0005-0000-0000-00001C050000}"/>
    <cellStyle name="Notas 34 4" xfId="1310" xr:uid="{00000000-0005-0000-0000-00001D050000}"/>
    <cellStyle name="Notas 35" xfId="1315" xr:uid="{00000000-0005-0000-0000-00001E050000}"/>
    <cellStyle name="Notas 4" xfId="1316" xr:uid="{00000000-0005-0000-0000-00001F050000}"/>
    <cellStyle name="Notas 4 2" xfId="532" xr:uid="{00000000-0005-0000-0000-000020050000}"/>
    <cellStyle name="Notas 4 3" xfId="424" xr:uid="{00000000-0005-0000-0000-000021050000}"/>
    <cellStyle name="Notas 4 4" xfId="431" xr:uid="{00000000-0005-0000-0000-000022050000}"/>
    <cellStyle name="Notas 5" xfId="1317" xr:uid="{00000000-0005-0000-0000-000023050000}"/>
    <cellStyle name="Notas 5 2" xfId="1318" xr:uid="{00000000-0005-0000-0000-000024050000}"/>
    <cellStyle name="Notas 5 3" xfId="1319" xr:uid="{00000000-0005-0000-0000-000025050000}"/>
    <cellStyle name="Notas 5 4" xfId="1320" xr:uid="{00000000-0005-0000-0000-000026050000}"/>
    <cellStyle name="Notas 6" xfId="1321" xr:uid="{00000000-0005-0000-0000-000027050000}"/>
    <cellStyle name="Notas 6 2" xfId="1322" xr:uid="{00000000-0005-0000-0000-000028050000}"/>
    <cellStyle name="Notas 6 3" xfId="1323" xr:uid="{00000000-0005-0000-0000-000029050000}"/>
    <cellStyle name="Notas 6 4" xfId="92" xr:uid="{00000000-0005-0000-0000-00002A050000}"/>
    <cellStyle name="Notas 7" xfId="1324" xr:uid="{00000000-0005-0000-0000-00002B050000}"/>
    <cellStyle name="Notas 7 2" xfId="1325" xr:uid="{00000000-0005-0000-0000-00002C050000}"/>
    <cellStyle name="Notas 7 3" xfId="1326" xr:uid="{00000000-0005-0000-0000-00002D050000}"/>
    <cellStyle name="Notas 7 4" xfId="84" xr:uid="{00000000-0005-0000-0000-00002E050000}"/>
    <cellStyle name="Notas 8" xfId="1327" xr:uid="{00000000-0005-0000-0000-00002F050000}"/>
    <cellStyle name="Notas 8 2" xfId="1328" xr:uid="{00000000-0005-0000-0000-000030050000}"/>
    <cellStyle name="Notas 8 3" xfId="1330" xr:uid="{00000000-0005-0000-0000-000031050000}"/>
    <cellStyle name="Notas 8 4" xfId="212" xr:uid="{00000000-0005-0000-0000-000032050000}"/>
    <cellStyle name="Notas 9" xfId="342" xr:uid="{00000000-0005-0000-0000-000033050000}"/>
    <cellStyle name="Notas 9 2" xfId="157" xr:uid="{00000000-0005-0000-0000-000034050000}"/>
    <cellStyle name="Notas 9 3" xfId="161" xr:uid="{00000000-0005-0000-0000-000035050000}"/>
    <cellStyle name="Notas 9 4" xfId="217" xr:uid="{00000000-0005-0000-0000-000036050000}"/>
    <cellStyle name="Note 2" xfId="1332" xr:uid="{00000000-0005-0000-0000-000037050000}"/>
    <cellStyle name="Note 2 2" xfId="1333" xr:uid="{00000000-0005-0000-0000-000038050000}"/>
    <cellStyle name="Note 3" xfId="572" xr:uid="{00000000-0005-0000-0000-000039050000}"/>
    <cellStyle name="Note 3 2" xfId="1334" xr:uid="{00000000-0005-0000-0000-00003A050000}"/>
    <cellStyle name="Note 4" xfId="574" xr:uid="{00000000-0005-0000-0000-00003B050000}"/>
    <cellStyle name="Note 5" xfId="545" xr:uid="{00000000-0005-0000-0000-00003C050000}"/>
    <cellStyle name="Note 6" xfId="1335" xr:uid="{00000000-0005-0000-0000-00003D050000}"/>
    <cellStyle name="Output 2" xfId="1336" xr:uid="{00000000-0005-0000-0000-00003E050000}"/>
    <cellStyle name="Output 3" xfId="1337" xr:uid="{00000000-0005-0000-0000-00003F050000}"/>
    <cellStyle name="Output 4" xfId="1338" xr:uid="{00000000-0005-0000-0000-000040050000}"/>
    <cellStyle name="PARTIDAS" xfId="1339" xr:uid="{00000000-0005-0000-0000-000041050000}"/>
    <cellStyle name="Porcentaje 2" xfId="1340" xr:uid="{00000000-0005-0000-0000-000042050000}"/>
    <cellStyle name="Porcentaje 3" xfId="1341" xr:uid="{00000000-0005-0000-0000-000043050000}"/>
    <cellStyle name="Porcentaje 4" xfId="1342" xr:uid="{00000000-0005-0000-0000-000044050000}"/>
    <cellStyle name="Porcentaje 8" xfId="1343" xr:uid="{00000000-0005-0000-0000-000045050000}"/>
    <cellStyle name="Porcentual 10" xfId="1344" xr:uid="{00000000-0005-0000-0000-000046050000}"/>
    <cellStyle name="Porcentual 11" xfId="1345" xr:uid="{00000000-0005-0000-0000-000047050000}"/>
    <cellStyle name="Porcentual 12" xfId="1346" xr:uid="{00000000-0005-0000-0000-000048050000}"/>
    <cellStyle name="Porcentual 13" xfId="1347" xr:uid="{00000000-0005-0000-0000-000049050000}"/>
    <cellStyle name="Porcentual 13 2" xfId="1348" xr:uid="{00000000-0005-0000-0000-00004A050000}"/>
    <cellStyle name="Porcentual 14" xfId="1349" xr:uid="{00000000-0005-0000-0000-00004B050000}"/>
    <cellStyle name="Porcentual 15" xfId="1350" xr:uid="{00000000-0005-0000-0000-00004C050000}"/>
    <cellStyle name="Porcentual 16" xfId="1351" xr:uid="{00000000-0005-0000-0000-00004D050000}"/>
    <cellStyle name="Porcentual 2" xfId="1352" xr:uid="{00000000-0005-0000-0000-00004E050000}"/>
    <cellStyle name="Porcentual 2 2" xfId="60" xr:uid="{00000000-0005-0000-0000-00004F050000}"/>
    <cellStyle name="Porcentual 2 3" xfId="63" xr:uid="{00000000-0005-0000-0000-000050050000}"/>
    <cellStyle name="Porcentual 2 4" xfId="65" xr:uid="{00000000-0005-0000-0000-000051050000}"/>
    <cellStyle name="Porcentual 2 5" xfId="67" xr:uid="{00000000-0005-0000-0000-000052050000}"/>
    <cellStyle name="Porcentual 2 6" xfId="1353" xr:uid="{00000000-0005-0000-0000-000053050000}"/>
    <cellStyle name="Porcentual 2 7" xfId="1354" xr:uid="{00000000-0005-0000-0000-000054050000}"/>
    <cellStyle name="Porcentual 2 8" xfId="1355" xr:uid="{00000000-0005-0000-0000-000055050000}"/>
    <cellStyle name="Porcentual 3" xfId="1356" xr:uid="{00000000-0005-0000-0000-000056050000}"/>
    <cellStyle name="Porcentual 3 2" xfId="1357" xr:uid="{00000000-0005-0000-0000-000057050000}"/>
    <cellStyle name="Porcentual 4" xfId="1358" xr:uid="{00000000-0005-0000-0000-000058050000}"/>
    <cellStyle name="Porcentual 4 2" xfId="1359" xr:uid="{00000000-0005-0000-0000-000059050000}"/>
    <cellStyle name="Porcentual 5" xfId="1360" xr:uid="{00000000-0005-0000-0000-00005A050000}"/>
    <cellStyle name="Porcentual 5 2" xfId="1361" xr:uid="{00000000-0005-0000-0000-00005B050000}"/>
    <cellStyle name="Porcentual 5 3" xfId="1362" xr:uid="{00000000-0005-0000-0000-00005C050000}"/>
    <cellStyle name="Porcentual 5 4" xfId="1363" xr:uid="{00000000-0005-0000-0000-00005D050000}"/>
    <cellStyle name="Porcentual 5 5" xfId="1364" xr:uid="{00000000-0005-0000-0000-00005E050000}"/>
    <cellStyle name="Porcentual 5 6" xfId="1365" xr:uid="{00000000-0005-0000-0000-00005F050000}"/>
    <cellStyle name="Porcentual 5 7" xfId="328" xr:uid="{00000000-0005-0000-0000-000060050000}"/>
    <cellStyle name="Porcentual 6" xfId="1366" xr:uid="{00000000-0005-0000-0000-000061050000}"/>
    <cellStyle name="Porcentual 6 2" xfId="1256" xr:uid="{00000000-0005-0000-0000-000062050000}"/>
    <cellStyle name="Porcentual 7" xfId="1367" xr:uid="{00000000-0005-0000-0000-000063050000}"/>
    <cellStyle name="Porcentual 7 2" xfId="1368" xr:uid="{00000000-0005-0000-0000-000064050000}"/>
    <cellStyle name="Porcentual 8" xfId="1369" xr:uid="{00000000-0005-0000-0000-000065050000}"/>
    <cellStyle name="Porcentual 9" xfId="1370" xr:uid="{00000000-0005-0000-0000-000066050000}"/>
    <cellStyle name="RUBROS" xfId="1371" xr:uid="{00000000-0005-0000-0000-000067050000}"/>
    <cellStyle name="RUBROS 2" xfId="1372" xr:uid="{00000000-0005-0000-0000-000068050000}"/>
    <cellStyle name="RUBROS 3" xfId="1373" xr:uid="{00000000-0005-0000-0000-000069050000}"/>
    <cellStyle name="RUBROS 4" xfId="1374" xr:uid="{00000000-0005-0000-0000-00006A050000}"/>
    <cellStyle name="RUBROS 5" xfId="146" xr:uid="{00000000-0005-0000-0000-00006B050000}"/>
    <cellStyle name="RUBROS 6" xfId="1329" xr:uid="{00000000-0005-0000-0000-00006C050000}"/>
    <cellStyle name="RUBROS 7" xfId="1331" xr:uid="{00000000-0005-0000-0000-00006D050000}"/>
    <cellStyle name="RUBROS 8" xfId="211" xr:uid="{00000000-0005-0000-0000-00006E050000}"/>
    <cellStyle name="RUBROS 9" xfId="214" xr:uid="{00000000-0005-0000-0000-00006F050000}"/>
    <cellStyle name="Salida 2" xfId="1375" xr:uid="{00000000-0005-0000-0000-000070050000}"/>
    <cellStyle name="Salida 3" xfId="1376" xr:uid="{00000000-0005-0000-0000-000071050000}"/>
    <cellStyle name="SUB-PARTIDAS" xfId="1044" xr:uid="{00000000-0005-0000-0000-000072050000}"/>
    <cellStyle name="SUB-PARTIDAS2" xfId="1377" xr:uid="{00000000-0005-0000-0000-000073050000}"/>
    <cellStyle name="Texto de advertencia 2" xfId="1378" xr:uid="{00000000-0005-0000-0000-000074050000}"/>
    <cellStyle name="Texto explicativo 2" xfId="1379" xr:uid="{00000000-0005-0000-0000-000075050000}"/>
    <cellStyle name="Title 2" xfId="1380" xr:uid="{00000000-0005-0000-0000-000076050000}"/>
    <cellStyle name="Title 3" xfId="1381" xr:uid="{00000000-0005-0000-0000-000077050000}"/>
    <cellStyle name="Title 4" xfId="1382" xr:uid="{00000000-0005-0000-0000-000078050000}"/>
    <cellStyle name="Título 1 2" xfId="1383" xr:uid="{00000000-0005-0000-0000-000079050000}"/>
    <cellStyle name="Título 2 2" xfId="1384" xr:uid="{00000000-0005-0000-0000-00007A050000}"/>
    <cellStyle name="Título 2 3" xfId="1385" xr:uid="{00000000-0005-0000-0000-00007B050000}"/>
    <cellStyle name="Título 3 2" xfId="1386" xr:uid="{00000000-0005-0000-0000-00007C050000}"/>
    <cellStyle name="Título 3 3" xfId="1387" xr:uid="{00000000-0005-0000-0000-00007D050000}"/>
    <cellStyle name="Título 4" xfId="1388" xr:uid="{00000000-0005-0000-0000-00007E050000}"/>
    <cellStyle name="Título de hoja" xfId="263" xr:uid="{00000000-0005-0000-0000-00007F050000}"/>
    <cellStyle name="Total 2" xfId="1389" xr:uid="{00000000-0005-0000-0000-000080050000}"/>
    <cellStyle name="Valuta (0)_LISTA DE PRECIOS MEC. tr-17" xfId="190" xr:uid="{00000000-0005-0000-0000-000081050000}"/>
    <cellStyle name="Valuta_LISTA DE PRECIOS MEC. tr-17" xfId="1390" xr:uid="{00000000-0005-0000-0000-000082050000}"/>
    <cellStyle name="Währung" xfId="1391" xr:uid="{00000000-0005-0000-0000-000083050000}"/>
    <cellStyle name="Währung 2" xfId="1079" xr:uid="{00000000-0005-0000-0000-000084050000}"/>
    <cellStyle name="Währung 3" xfId="1392" xr:uid="{00000000-0005-0000-0000-000085050000}"/>
    <cellStyle name="Währung 4" xfId="1393" xr:uid="{00000000-0005-0000-0000-000086050000}"/>
    <cellStyle name="Währung 5" xfId="1394" xr:uid="{00000000-0005-0000-0000-000087050000}"/>
    <cellStyle name="Währung 6" xfId="1395" xr:uid="{00000000-0005-0000-0000-000088050000}"/>
    <cellStyle name="Währung 7" xfId="1396" xr:uid="{00000000-0005-0000-0000-000089050000}"/>
    <cellStyle name="Währung 8" xfId="1397" xr:uid="{00000000-0005-0000-0000-00008A050000}"/>
    <cellStyle name="Währung 9" xfId="1398" xr:uid="{00000000-0005-0000-0000-00008B050000}"/>
    <cellStyle name="Warning Text 2" xfId="788" xr:uid="{00000000-0005-0000-0000-00008C05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72"/>
  <sheetViews>
    <sheetView tabSelected="1" view="pageBreakPreview" topLeftCell="A356" zoomScale="110" zoomScaleNormal="110" zoomScaleSheetLayoutView="110" workbookViewId="0">
      <selection activeCell="I361" sqref="I361"/>
    </sheetView>
  </sheetViews>
  <sheetFormatPr defaultColWidth="11.109375" defaultRowHeight="13.2"/>
  <cols>
    <col min="1" max="1" width="7.77734375" style="2" customWidth="1"/>
    <col min="2" max="2" width="48" style="2" customWidth="1"/>
    <col min="3" max="3" width="8.77734375" style="2" customWidth="1"/>
    <col min="4" max="4" width="11.109375" style="3" customWidth="1"/>
    <col min="5" max="5" width="11.109375" style="2" customWidth="1"/>
    <col min="6" max="6" width="12.109375" style="2" customWidth="1"/>
    <col min="7" max="7" width="17" style="2" customWidth="1"/>
    <col min="8" max="8" width="13.77734375" style="1" customWidth="1"/>
    <col min="9" max="9" width="17" style="1" customWidth="1"/>
    <col min="10" max="10" width="11.109375" style="1"/>
    <col min="11" max="11" width="12.109375" style="1" bestFit="1" customWidth="1"/>
    <col min="12" max="16384" width="11.109375" style="1"/>
  </cols>
  <sheetData>
    <row r="1" spans="1:10" ht="22.8" customHeight="1">
      <c r="A1" s="94" t="s">
        <v>581</v>
      </c>
      <c r="B1" s="95"/>
      <c r="C1" s="95"/>
      <c r="D1" s="95"/>
      <c r="E1" s="95"/>
      <c r="F1" s="95"/>
      <c r="G1" s="96"/>
    </row>
    <row r="2" spans="1:10" s="4" customFormat="1" ht="22.8">
      <c r="A2" s="98" t="s">
        <v>0</v>
      </c>
      <c r="B2" s="99"/>
      <c r="C2" s="99"/>
      <c r="D2" s="99"/>
      <c r="E2" s="99"/>
      <c r="F2" s="99"/>
      <c r="G2" s="100"/>
    </row>
    <row r="3" spans="1:10" s="4" customFormat="1" ht="15.6">
      <c r="A3" s="101" t="s">
        <v>1</v>
      </c>
      <c r="B3" s="102"/>
      <c r="C3" s="102"/>
      <c r="D3" s="102"/>
      <c r="E3" s="102"/>
      <c r="F3" s="102"/>
      <c r="G3" s="103"/>
    </row>
    <row r="4" spans="1:10" s="4" customFormat="1" ht="15.6">
      <c r="A4" s="101" t="s">
        <v>2</v>
      </c>
      <c r="B4" s="102"/>
      <c r="C4" s="102"/>
      <c r="D4" s="102"/>
      <c r="E4" s="102"/>
      <c r="F4" s="102"/>
      <c r="G4" s="103"/>
    </row>
    <row r="5" spans="1:10" s="4" customFormat="1" ht="15.6">
      <c r="A5" s="104" t="s">
        <v>3</v>
      </c>
      <c r="B5" s="105"/>
      <c r="C5" s="105"/>
      <c r="D5" s="105"/>
      <c r="E5" s="105"/>
      <c r="F5" s="105"/>
      <c r="G5" s="106"/>
    </row>
    <row r="6" spans="1:10" ht="36" customHeight="1">
      <c r="A6" s="9" t="s">
        <v>4</v>
      </c>
      <c r="B6" s="9" t="s">
        <v>5</v>
      </c>
      <c r="C6" s="9" t="s">
        <v>6</v>
      </c>
      <c r="D6" s="10" t="s">
        <v>7</v>
      </c>
      <c r="E6" s="9" t="s">
        <v>8</v>
      </c>
      <c r="F6" s="9" t="s">
        <v>9</v>
      </c>
      <c r="G6" s="9" t="s">
        <v>10</v>
      </c>
    </row>
    <row r="7" spans="1:10" ht="15" customHeight="1">
      <c r="A7" s="11">
        <v>1</v>
      </c>
      <c r="B7" s="108" t="s">
        <v>11</v>
      </c>
      <c r="C7" s="108"/>
      <c r="D7" s="108"/>
      <c r="E7" s="108"/>
      <c r="F7" s="108"/>
      <c r="G7" s="85"/>
      <c r="H7" s="5"/>
    </row>
    <row r="8" spans="1:10" ht="15" customHeight="1">
      <c r="A8" s="38">
        <v>1.1000000000000001</v>
      </c>
      <c r="B8" s="111" t="s">
        <v>26</v>
      </c>
      <c r="C8" s="111"/>
      <c r="D8" s="111"/>
      <c r="E8" s="111"/>
      <c r="F8" s="111"/>
      <c r="G8" s="109"/>
      <c r="H8" s="5"/>
    </row>
    <row r="9" spans="1:10" ht="26.4">
      <c r="A9" s="31" t="s">
        <v>12</v>
      </c>
      <c r="B9" s="16" t="s">
        <v>60</v>
      </c>
      <c r="C9" s="31" t="s">
        <v>13</v>
      </c>
      <c r="D9" s="13">
        <v>56.44</v>
      </c>
      <c r="E9" s="14"/>
      <c r="F9" s="14"/>
      <c r="G9" s="109"/>
      <c r="H9" s="5"/>
      <c r="I9" s="5"/>
      <c r="J9" s="5"/>
    </row>
    <row r="10" spans="1:10" ht="26.4">
      <c r="A10" s="31" t="s">
        <v>27</v>
      </c>
      <c r="B10" s="16" t="s">
        <v>61</v>
      </c>
      <c r="C10" s="31" t="s">
        <v>13</v>
      </c>
      <c r="D10" s="13">
        <v>105</v>
      </c>
      <c r="E10" s="14"/>
      <c r="F10" s="14"/>
      <c r="G10" s="109"/>
      <c r="H10" s="5"/>
      <c r="I10" s="5"/>
      <c r="J10" s="5"/>
    </row>
    <row r="11" spans="1:10" ht="26.4">
      <c r="A11" s="31" t="s">
        <v>28</v>
      </c>
      <c r="B11" s="12" t="s">
        <v>14</v>
      </c>
      <c r="C11" s="31" t="s">
        <v>13</v>
      </c>
      <c r="D11" s="13">
        <v>434</v>
      </c>
      <c r="E11" s="14"/>
      <c r="F11" s="14"/>
      <c r="G11" s="109"/>
      <c r="H11" s="5"/>
      <c r="I11" s="5"/>
      <c r="J11" s="5"/>
    </row>
    <row r="12" spans="1:10">
      <c r="A12" s="31" t="s">
        <v>64</v>
      </c>
      <c r="B12" s="12" t="s">
        <v>62</v>
      </c>
      <c r="C12" s="43" t="s">
        <v>63</v>
      </c>
      <c r="D12" s="13">
        <v>4</v>
      </c>
      <c r="E12" s="14"/>
      <c r="F12" s="14"/>
      <c r="G12" s="109"/>
      <c r="H12" s="5"/>
      <c r="I12" s="5"/>
      <c r="J12" s="5"/>
    </row>
    <row r="13" spans="1:10" ht="26.4">
      <c r="A13" s="31" t="s">
        <v>65</v>
      </c>
      <c r="B13" s="12" t="s">
        <v>66</v>
      </c>
      <c r="C13" s="31" t="s">
        <v>13</v>
      </c>
      <c r="D13" s="13">
        <v>50</v>
      </c>
      <c r="E13" s="14"/>
      <c r="F13" s="14"/>
      <c r="G13" s="109"/>
      <c r="H13" s="5"/>
      <c r="I13" s="5"/>
      <c r="J13" s="5"/>
    </row>
    <row r="14" spans="1:10">
      <c r="A14" s="33">
        <v>1.2</v>
      </c>
      <c r="B14" s="110" t="s">
        <v>29</v>
      </c>
      <c r="C14" s="110"/>
      <c r="D14" s="110"/>
      <c r="E14" s="110"/>
      <c r="F14" s="110"/>
      <c r="G14" s="109"/>
      <c r="H14" s="5"/>
      <c r="I14" s="5"/>
      <c r="J14" s="5"/>
    </row>
    <row r="15" spans="1:10" ht="26.4">
      <c r="A15" s="31" t="s">
        <v>15</v>
      </c>
      <c r="B15" s="12" t="s">
        <v>30</v>
      </c>
      <c r="C15" s="31" t="s">
        <v>17</v>
      </c>
      <c r="D15" s="13">
        <v>5</v>
      </c>
      <c r="E15" s="14"/>
      <c r="F15" s="14"/>
      <c r="G15" s="109"/>
      <c r="H15" s="5"/>
      <c r="I15" s="5"/>
      <c r="J15" s="5"/>
    </row>
    <row r="16" spans="1:10" ht="147.44999999999999" customHeight="1">
      <c r="A16" s="15"/>
      <c r="B16" s="112" t="s">
        <v>208</v>
      </c>
      <c r="C16" s="112"/>
      <c r="D16" s="112"/>
      <c r="E16" s="112"/>
      <c r="F16" s="112"/>
      <c r="G16" s="109"/>
      <c r="H16" s="5"/>
      <c r="I16" s="5"/>
      <c r="J16" s="5"/>
    </row>
    <row r="17" spans="1:11">
      <c r="A17" s="11">
        <v>2</v>
      </c>
      <c r="B17" s="108" t="s">
        <v>31</v>
      </c>
      <c r="C17" s="108"/>
      <c r="D17" s="108"/>
      <c r="E17" s="108"/>
      <c r="F17" s="108"/>
      <c r="G17" s="86"/>
      <c r="H17" s="5"/>
      <c r="I17" s="5"/>
      <c r="J17" s="5"/>
    </row>
    <row r="18" spans="1:11">
      <c r="A18" s="38">
        <v>2.1</v>
      </c>
      <c r="B18" s="41" t="s">
        <v>32</v>
      </c>
      <c r="C18" s="41"/>
      <c r="D18" s="41"/>
      <c r="E18" s="41"/>
      <c r="F18" s="41"/>
      <c r="G18" s="78"/>
      <c r="H18" s="5"/>
      <c r="I18" s="5"/>
      <c r="J18" s="5"/>
    </row>
    <row r="19" spans="1:11">
      <c r="A19" s="42" t="s">
        <v>33</v>
      </c>
      <c r="B19" s="89" t="s">
        <v>67</v>
      </c>
      <c r="C19" s="89"/>
      <c r="D19" s="89"/>
      <c r="E19" s="89"/>
      <c r="F19" s="89"/>
      <c r="G19" s="78"/>
      <c r="H19" s="5"/>
      <c r="I19" s="7"/>
      <c r="J19" s="8"/>
      <c r="K19" s="8"/>
    </row>
    <row r="20" spans="1:11" ht="224.4">
      <c r="A20" s="43" t="s">
        <v>237</v>
      </c>
      <c r="B20" s="44" t="s">
        <v>570</v>
      </c>
      <c r="C20" s="45" t="s">
        <v>13</v>
      </c>
      <c r="D20" s="46">
        <v>89</v>
      </c>
      <c r="E20" s="47"/>
      <c r="F20" s="47"/>
      <c r="G20" s="78"/>
      <c r="H20" s="5"/>
      <c r="I20" s="7"/>
      <c r="J20" s="8"/>
      <c r="K20" s="8"/>
    </row>
    <row r="21" spans="1:11" ht="79.2" customHeight="1">
      <c r="A21" s="43" t="s">
        <v>238</v>
      </c>
      <c r="B21" s="44" t="s">
        <v>571</v>
      </c>
      <c r="C21" s="45" t="s">
        <v>22</v>
      </c>
      <c r="D21" s="46">
        <v>16</v>
      </c>
      <c r="E21" s="47"/>
      <c r="F21" s="47"/>
      <c r="G21" s="78"/>
      <c r="H21" s="5"/>
      <c r="I21" s="7"/>
      <c r="J21" s="8"/>
      <c r="K21" s="8"/>
    </row>
    <row r="22" spans="1:11">
      <c r="A22" s="42" t="s">
        <v>239</v>
      </c>
      <c r="B22" s="89" t="s">
        <v>68</v>
      </c>
      <c r="C22" s="89"/>
      <c r="D22" s="89"/>
      <c r="E22" s="89"/>
      <c r="F22" s="89"/>
      <c r="G22" s="78"/>
      <c r="H22" s="5"/>
      <c r="I22" s="7"/>
      <c r="J22" s="8"/>
      <c r="K22" s="8"/>
    </row>
    <row r="23" spans="1:11" ht="52.8">
      <c r="A23" s="43" t="s">
        <v>240</v>
      </c>
      <c r="B23" s="44" t="s">
        <v>69</v>
      </c>
      <c r="C23" s="45" t="s">
        <v>22</v>
      </c>
      <c r="D23" s="48">
        <v>15</v>
      </c>
      <c r="E23" s="47"/>
      <c r="F23" s="47"/>
      <c r="G23" s="78"/>
      <c r="H23" s="5"/>
      <c r="I23" s="7"/>
      <c r="J23" s="8"/>
      <c r="K23" s="8"/>
    </row>
    <row r="24" spans="1:11">
      <c r="A24" s="42" t="s">
        <v>241</v>
      </c>
      <c r="B24" s="89" t="s">
        <v>70</v>
      </c>
      <c r="C24" s="89"/>
      <c r="D24" s="89"/>
      <c r="E24" s="89"/>
      <c r="F24" s="89"/>
      <c r="G24" s="78"/>
      <c r="H24" s="5"/>
      <c r="I24" s="7"/>
      <c r="J24" s="8"/>
      <c r="K24" s="8"/>
    </row>
    <row r="25" spans="1:11">
      <c r="A25" s="43" t="s">
        <v>242</v>
      </c>
      <c r="B25" s="44" t="s">
        <v>246</v>
      </c>
      <c r="C25" s="45" t="s">
        <v>13</v>
      </c>
      <c r="D25" s="48">
        <v>167</v>
      </c>
      <c r="E25" s="47"/>
      <c r="F25" s="47"/>
      <c r="G25" s="78"/>
      <c r="H25" s="5"/>
      <c r="I25" s="7"/>
      <c r="J25" s="8"/>
      <c r="K25" s="8"/>
    </row>
    <row r="26" spans="1:11" ht="66">
      <c r="A26" s="43" t="s">
        <v>243</v>
      </c>
      <c r="B26" s="44" t="s">
        <v>71</v>
      </c>
      <c r="C26" s="45" t="s">
        <v>72</v>
      </c>
      <c r="D26" s="48">
        <v>46</v>
      </c>
      <c r="E26" s="47"/>
      <c r="F26" s="47"/>
      <c r="G26" s="78"/>
      <c r="H26" s="5"/>
      <c r="I26" s="7"/>
      <c r="J26" s="8"/>
      <c r="K26" s="8"/>
    </row>
    <row r="27" spans="1:11" ht="52.8">
      <c r="A27" s="43" t="s">
        <v>244</v>
      </c>
      <c r="B27" s="44" t="s">
        <v>73</v>
      </c>
      <c r="C27" s="45" t="s">
        <v>72</v>
      </c>
      <c r="D27" s="48">
        <v>40</v>
      </c>
      <c r="E27" s="47"/>
      <c r="F27" s="47"/>
      <c r="G27" s="78"/>
      <c r="H27" s="5"/>
      <c r="I27" s="7"/>
      <c r="J27" s="8"/>
      <c r="K27" s="8"/>
    </row>
    <row r="28" spans="1:11" ht="66">
      <c r="A28" s="43" t="s">
        <v>245</v>
      </c>
      <c r="B28" s="44" t="s">
        <v>74</v>
      </c>
      <c r="C28" s="45" t="s">
        <v>72</v>
      </c>
      <c r="D28" s="48">
        <v>82</v>
      </c>
      <c r="E28" s="47"/>
      <c r="F28" s="47"/>
      <c r="G28" s="78"/>
      <c r="H28" s="5"/>
      <c r="I28" s="7"/>
      <c r="J28" s="8"/>
      <c r="K28" s="8"/>
    </row>
    <row r="29" spans="1:11">
      <c r="A29" s="42" t="s">
        <v>247</v>
      </c>
      <c r="B29" s="89" t="s">
        <v>75</v>
      </c>
      <c r="C29" s="89"/>
      <c r="D29" s="89"/>
      <c r="E29" s="89"/>
      <c r="F29" s="89"/>
      <c r="G29" s="78"/>
      <c r="H29" s="5"/>
      <c r="I29" s="7"/>
      <c r="J29" s="8"/>
      <c r="K29" s="8"/>
    </row>
    <row r="30" spans="1:11" ht="92.4">
      <c r="A30" s="43" t="s">
        <v>248</v>
      </c>
      <c r="B30" s="44" t="s">
        <v>76</v>
      </c>
      <c r="C30" s="45" t="s">
        <v>13</v>
      </c>
      <c r="D30" s="48">
        <v>13</v>
      </c>
      <c r="E30" s="47"/>
      <c r="F30" s="47"/>
      <c r="G30" s="78"/>
      <c r="H30" s="5"/>
      <c r="I30" s="7"/>
      <c r="J30" s="8"/>
      <c r="K30" s="8"/>
    </row>
    <row r="31" spans="1:11">
      <c r="A31" s="42" t="s">
        <v>249</v>
      </c>
      <c r="B31" s="89" t="s">
        <v>77</v>
      </c>
      <c r="C31" s="89"/>
      <c r="D31" s="89"/>
      <c r="E31" s="89"/>
      <c r="F31" s="89"/>
      <c r="G31" s="78"/>
      <c r="H31" s="5"/>
      <c r="I31" s="7"/>
      <c r="J31" s="8"/>
      <c r="K31" s="8"/>
    </row>
    <row r="32" spans="1:11" ht="39.6">
      <c r="A32" s="43" t="s">
        <v>250</v>
      </c>
      <c r="B32" s="44" t="s">
        <v>78</v>
      </c>
      <c r="C32" s="45" t="s">
        <v>13</v>
      </c>
      <c r="D32" s="48">
        <v>79</v>
      </c>
      <c r="E32" s="47"/>
      <c r="F32" s="47"/>
      <c r="G32" s="78"/>
      <c r="H32" s="5"/>
      <c r="I32" s="7"/>
      <c r="J32" s="8"/>
      <c r="K32" s="8"/>
    </row>
    <row r="33" spans="1:11" ht="39.6">
      <c r="A33" s="43" t="s">
        <v>251</v>
      </c>
      <c r="B33" s="44" t="s">
        <v>79</v>
      </c>
      <c r="C33" s="45" t="s">
        <v>22</v>
      </c>
      <c r="D33" s="48">
        <v>29</v>
      </c>
      <c r="E33" s="47"/>
      <c r="F33" s="47"/>
      <c r="G33" s="78"/>
      <c r="H33" s="5"/>
      <c r="I33" s="7"/>
      <c r="J33" s="8"/>
      <c r="K33" s="8"/>
    </row>
    <row r="34" spans="1:11">
      <c r="A34" s="42" t="s">
        <v>252</v>
      </c>
      <c r="B34" s="89" t="s">
        <v>80</v>
      </c>
      <c r="C34" s="89"/>
      <c r="D34" s="89"/>
      <c r="E34" s="89"/>
      <c r="F34" s="89"/>
      <c r="G34" s="78"/>
      <c r="H34" s="5"/>
      <c r="I34" s="7"/>
      <c r="J34" s="8"/>
      <c r="K34" s="8"/>
    </row>
    <row r="35" spans="1:11" ht="66">
      <c r="A35" s="43" t="s">
        <v>253</v>
      </c>
      <c r="B35" s="44" t="s">
        <v>94</v>
      </c>
      <c r="C35" s="45" t="s">
        <v>16</v>
      </c>
      <c r="D35" s="48">
        <v>1</v>
      </c>
      <c r="E35" s="47"/>
      <c r="F35" s="47"/>
      <c r="G35" s="78"/>
      <c r="H35" s="5"/>
      <c r="I35" s="7"/>
      <c r="J35" s="8"/>
      <c r="K35" s="8"/>
    </row>
    <row r="36" spans="1:11" ht="105.6">
      <c r="A36" s="43" t="s">
        <v>254</v>
      </c>
      <c r="B36" s="44" t="s">
        <v>84</v>
      </c>
      <c r="C36" s="45" t="s">
        <v>99</v>
      </c>
      <c r="D36" s="48">
        <v>4</v>
      </c>
      <c r="E36" s="47"/>
      <c r="F36" s="47"/>
      <c r="G36" s="78"/>
      <c r="H36" s="5"/>
      <c r="I36" s="7"/>
      <c r="J36" s="8"/>
      <c r="K36" s="8"/>
    </row>
    <row r="37" spans="1:11" ht="66">
      <c r="A37" s="43" t="s">
        <v>255</v>
      </c>
      <c r="B37" s="44" t="s">
        <v>95</v>
      </c>
      <c r="C37" s="45" t="s">
        <v>99</v>
      </c>
      <c r="D37" s="48">
        <v>2</v>
      </c>
      <c r="E37" s="47"/>
      <c r="F37" s="47"/>
      <c r="G37" s="78"/>
      <c r="H37" s="5"/>
      <c r="I37" s="7"/>
      <c r="J37" s="8"/>
      <c r="K37" s="8"/>
    </row>
    <row r="38" spans="1:11" ht="52.8">
      <c r="A38" s="43" t="s">
        <v>256</v>
      </c>
      <c r="B38" s="44" t="s">
        <v>96</v>
      </c>
      <c r="C38" s="45" t="s">
        <v>99</v>
      </c>
      <c r="D38" s="48">
        <v>1</v>
      </c>
      <c r="E38" s="47"/>
      <c r="F38" s="47"/>
      <c r="G38" s="78"/>
      <c r="H38" s="5"/>
      <c r="I38" s="7"/>
      <c r="J38" s="8"/>
      <c r="K38" s="8"/>
    </row>
    <row r="39" spans="1:11" ht="52.8">
      <c r="A39" s="43" t="s">
        <v>257</v>
      </c>
      <c r="B39" s="44" t="s">
        <v>86</v>
      </c>
      <c r="C39" s="45" t="s">
        <v>99</v>
      </c>
      <c r="D39" s="48">
        <v>2</v>
      </c>
      <c r="E39" s="47"/>
      <c r="F39" s="47"/>
      <c r="G39" s="78"/>
      <c r="H39" s="5"/>
      <c r="I39" s="7"/>
      <c r="J39" s="8"/>
      <c r="K39" s="8"/>
    </row>
    <row r="40" spans="1:11" ht="92.4">
      <c r="A40" s="43" t="s">
        <v>258</v>
      </c>
      <c r="B40" s="44" t="s">
        <v>97</v>
      </c>
      <c r="C40" s="45" t="s">
        <v>99</v>
      </c>
      <c r="D40" s="48">
        <v>3</v>
      </c>
      <c r="E40" s="47"/>
      <c r="F40" s="47"/>
      <c r="G40" s="78"/>
      <c r="H40" s="5"/>
      <c r="I40" s="7"/>
      <c r="J40" s="8"/>
      <c r="K40" s="8"/>
    </row>
    <row r="41" spans="1:11" ht="79.2">
      <c r="A41" s="43" t="s">
        <v>259</v>
      </c>
      <c r="B41" s="44" t="s">
        <v>83</v>
      </c>
      <c r="C41" s="45" t="s">
        <v>99</v>
      </c>
      <c r="D41" s="48">
        <v>1</v>
      </c>
      <c r="E41" s="47"/>
      <c r="F41" s="47"/>
      <c r="G41" s="78"/>
      <c r="H41" s="5"/>
      <c r="I41" s="7"/>
      <c r="J41" s="8"/>
      <c r="K41" s="8"/>
    </row>
    <row r="42" spans="1:11" ht="92.4">
      <c r="A42" s="43" t="s">
        <v>260</v>
      </c>
      <c r="B42" s="44" t="s">
        <v>98</v>
      </c>
      <c r="C42" s="45" t="s">
        <v>99</v>
      </c>
      <c r="D42" s="48">
        <v>8</v>
      </c>
      <c r="E42" s="47"/>
      <c r="F42" s="47"/>
      <c r="G42" s="78"/>
      <c r="H42" s="5"/>
      <c r="I42" s="7"/>
      <c r="J42" s="8"/>
      <c r="K42" s="8"/>
    </row>
    <row r="43" spans="1:11" ht="92.4">
      <c r="A43" s="43" t="s">
        <v>261</v>
      </c>
      <c r="B43" s="44" t="s">
        <v>82</v>
      </c>
      <c r="C43" s="45" t="s">
        <v>99</v>
      </c>
      <c r="D43" s="48">
        <v>1</v>
      </c>
      <c r="E43" s="47"/>
      <c r="F43" s="47"/>
      <c r="G43" s="78"/>
      <c r="H43" s="5"/>
      <c r="I43" s="7"/>
      <c r="J43" s="8"/>
      <c r="K43" s="8"/>
    </row>
    <row r="44" spans="1:11" ht="66">
      <c r="A44" s="43" t="s">
        <v>262</v>
      </c>
      <c r="B44" s="44" t="s">
        <v>85</v>
      </c>
      <c r="C44" s="45" t="s">
        <v>99</v>
      </c>
      <c r="D44" s="48">
        <v>3</v>
      </c>
      <c r="E44" s="47"/>
      <c r="F44" s="47"/>
      <c r="G44" s="78"/>
      <c r="H44" s="5"/>
      <c r="I44" s="7"/>
      <c r="J44" s="8"/>
      <c r="K44" s="8"/>
    </row>
    <row r="45" spans="1:11">
      <c r="A45" s="42" t="s">
        <v>263</v>
      </c>
      <c r="B45" s="89" t="s">
        <v>87</v>
      </c>
      <c r="C45" s="89"/>
      <c r="D45" s="89"/>
      <c r="E45" s="89"/>
      <c r="F45" s="89"/>
      <c r="G45" s="78"/>
      <c r="H45" s="5"/>
      <c r="I45" s="7"/>
      <c r="J45" s="8"/>
      <c r="K45" s="8"/>
    </row>
    <row r="46" spans="1:11" ht="79.2">
      <c r="A46" s="43" t="s">
        <v>266</v>
      </c>
      <c r="B46" s="44" t="s">
        <v>562</v>
      </c>
      <c r="C46" s="45" t="s">
        <v>18</v>
      </c>
      <c r="D46" s="48">
        <v>2</v>
      </c>
      <c r="E46" s="47"/>
      <c r="F46" s="47"/>
      <c r="G46" s="78"/>
      <c r="H46" s="5"/>
      <c r="I46" s="7"/>
      <c r="J46" s="8"/>
      <c r="K46" s="8"/>
    </row>
    <row r="47" spans="1:11">
      <c r="A47" s="42" t="s">
        <v>264</v>
      </c>
      <c r="B47" s="89" t="s">
        <v>88</v>
      </c>
      <c r="C47" s="89"/>
      <c r="D47" s="89"/>
      <c r="E47" s="89"/>
      <c r="F47" s="89"/>
      <c r="G47" s="78"/>
      <c r="H47" s="5"/>
      <c r="I47" s="7"/>
      <c r="J47" s="8"/>
      <c r="K47" s="8"/>
    </row>
    <row r="48" spans="1:11" ht="26.4">
      <c r="A48" s="43" t="s">
        <v>267</v>
      </c>
      <c r="B48" s="44" t="s">
        <v>89</v>
      </c>
      <c r="C48" s="31" t="s">
        <v>18</v>
      </c>
      <c r="D48" s="46">
        <v>1</v>
      </c>
      <c r="E48" s="47"/>
      <c r="F48" s="47"/>
      <c r="G48" s="78"/>
      <c r="H48" s="5"/>
      <c r="I48" s="7"/>
      <c r="J48" s="8"/>
      <c r="K48" s="8"/>
    </row>
    <row r="49" spans="1:12">
      <c r="A49" s="43" t="s">
        <v>268</v>
      </c>
      <c r="B49" s="44" t="s">
        <v>90</v>
      </c>
      <c r="C49" s="45" t="s">
        <v>13</v>
      </c>
      <c r="D49" s="48">
        <v>16</v>
      </c>
      <c r="E49" s="47"/>
      <c r="F49" s="47"/>
      <c r="G49" s="78"/>
      <c r="H49" s="5"/>
      <c r="I49" s="7"/>
      <c r="J49" s="8"/>
      <c r="K49" s="8"/>
    </row>
    <row r="50" spans="1:12">
      <c r="A50" s="43" t="s">
        <v>269</v>
      </c>
      <c r="B50" s="44" t="s">
        <v>100</v>
      </c>
      <c r="C50" s="45" t="s">
        <v>13</v>
      </c>
      <c r="D50" s="48">
        <v>15</v>
      </c>
      <c r="E50" s="47"/>
      <c r="F50" s="47"/>
      <c r="G50" s="78"/>
      <c r="H50" s="5"/>
      <c r="I50" s="7"/>
      <c r="J50" s="8"/>
      <c r="K50" s="8"/>
    </row>
    <row r="51" spans="1:12">
      <c r="A51" s="43" t="s">
        <v>270</v>
      </c>
      <c r="B51" s="49" t="s">
        <v>91</v>
      </c>
      <c r="C51" s="31" t="s">
        <v>48</v>
      </c>
      <c r="D51" s="48">
        <v>1</v>
      </c>
      <c r="E51" s="47"/>
      <c r="F51" s="47"/>
      <c r="G51" s="78"/>
      <c r="H51" s="5"/>
      <c r="I51" s="7"/>
      <c r="J51" s="8"/>
      <c r="K51" s="8"/>
    </row>
    <row r="52" spans="1:12">
      <c r="A52" s="42" t="s">
        <v>265</v>
      </c>
      <c r="B52" s="89" t="s">
        <v>92</v>
      </c>
      <c r="C52" s="89"/>
      <c r="D52" s="89"/>
      <c r="E52" s="89"/>
      <c r="F52" s="89"/>
      <c r="G52" s="78"/>
      <c r="H52" s="5"/>
      <c r="I52" s="7"/>
      <c r="J52" s="8"/>
      <c r="K52" s="8"/>
    </row>
    <row r="53" spans="1:12" ht="26.4">
      <c r="A53" s="43" t="s">
        <v>271</v>
      </c>
      <c r="B53" s="44" t="s">
        <v>93</v>
      </c>
      <c r="C53" s="45" t="s">
        <v>18</v>
      </c>
      <c r="D53" s="46">
        <v>1</v>
      </c>
      <c r="E53" s="47"/>
      <c r="F53" s="47"/>
      <c r="G53" s="78"/>
      <c r="H53" s="5"/>
      <c r="I53" s="7"/>
      <c r="J53" s="8"/>
      <c r="K53" s="8"/>
    </row>
    <row r="54" spans="1:12">
      <c r="A54" s="38">
        <v>2.2000000000000002</v>
      </c>
      <c r="B54" s="41" t="s">
        <v>101</v>
      </c>
      <c r="C54" s="41"/>
      <c r="D54" s="41"/>
      <c r="E54" s="41"/>
      <c r="F54" s="41"/>
      <c r="G54" s="78"/>
      <c r="H54" s="5"/>
      <c r="I54" s="5"/>
      <c r="J54" s="5"/>
    </row>
    <row r="55" spans="1:12">
      <c r="A55" s="42" t="s">
        <v>34</v>
      </c>
      <c r="B55" s="89" t="s">
        <v>67</v>
      </c>
      <c r="C55" s="89"/>
      <c r="D55" s="89"/>
      <c r="E55" s="89"/>
      <c r="F55" s="89"/>
      <c r="G55" s="78"/>
      <c r="H55" s="5"/>
      <c r="I55" s="5"/>
      <c r="J55" s="5"/>
      <c r="K55" s="5"/>
      <c r="L55" s="5"/>
    </row>
    <row r="56" spans="1:12" ht="224.4">
      <c r="A56" s="31" t="s">
        <v>272</v>
      </c>
      <c r="B56" s="44" t="s">
        <v>570</v>
      </c>
      <c r="C56" s="45" t="s">
        <v>13</v>
      </c>
      <c r="D56" s="46">
        <f>181+56</f>
        <v>237</v>
      </c>
      <c r="E56" s="47"/>
      <c r="F56" s="47"/>
      <c r="G56" s="78"/>
      <c r="H56" s="5"/>
      <c r="I56" s="5"/>
      <c r="J56" s="5"/>
      <c r="K56" s="5"/>
      <c r="L56" s="5"/>
    </row>
    <row r="57" spans="1:12" ht="89.4" customHeight="1">
      <c r="A57" s="31" t="s">
        <v>273</v>
      </c>
      <c r="B57" s="44" t="s">
        <v>571</v>
      </c>
      <c r="C57" s="45" t="s">
        <v>22</v>
      </c>
      <c r="D57" s="46">
        <f>33+9</f>
        <v>42</v>
      </c>
      <c r="E57" s="47"/>
      <c r="F57" s="47"/>
      <c r="G57" s="78"/>
      <c r="H57" s="5"/>
      <c r="I57" s="5"/>
      <c r="J57" s="5"/>
      <c r="K57" s="5"/>
      <c r="L57" s="5"/>
    </row>
    <row r="58" spans="1:12">
      <c r="A58" s="42" t="s">
        <v>274</v>
      </c>
      <c r="B58" s="89" t="s">
        <v>68</v>
      </c>
      <c r="C58" s="89"/>
      <c r="D58" s="89"/>
      <c r="E58" s="89"/>
      <c r="F58" s="89"/>
      <c r="G58" s="78"/>
      <c r="H58" s="5"/>
      <c r="I58" s="5"/>
      <c r="J58" s="5"/>
      <c r="K58" s="5"/>
      <c r="L58" s="5"/>
    </row>
    <row r="59" spans="1:12" ht="52.8">
      <c r="A59" s="31" t="s">
        <v>282</v>
      </c>
      <c r="B59" s="44" t="s">
        <v>69</v>
      </c>
      <c r="C59" s="45" t="s">
        <v>22</v>
      </c>
      <c r="D59" s="48">
        <f>7*3</f>
        <v>21</v>
      </c>
      <c r="E59" s="47"/>
      <c r="F59" s="47"/>
      <c r="G59" s="78"/>
      <c r="H59" s="5"/>
      <c r="I59" s="5"/>
      <c r="J59" s="5"/>
      <c r="K59" s="5"/>
      <c r="L59" s="5"/>
    </row>
    <row r="60" spans="1:12">
      <c r="A60" s="42" t="s">
        <v>275</v>
      </c>
      <c r="B60" s="89" t="s">
        <v>70</v>
      </c>
      <c r="C60" s="89"/>
      <c r="D60" s="89"/>
      <c r="E60" s="89"/>
      <c r="F60" s="89"/>
      <c r="G60" s="78"/>
      <c r="H60" s="5"/>
      <c r="I60" s="5"/>
      <c r="J60" s="5"/>
      <c r="K60" s="5"/>
      <c r="L60" s="5"/>
    </row>
    <row r="61" spans="1:12">
      <c r="A61" s="31" t="s">
        <v>283</v>
      </c>
      <c r="B61" s="44" t="s">
        <v>284</v>
      </c>
      <c r="C61" s="45" t="s">
        <v>13</v>
      </c>
      <c r="D61" s="48">
        <f>291+141</f>
        <v>432</v>
      </c>
      <c r="E61" s="47"/>
      <c r="F61" s="47"/>
      <c r="G61" s="78"/>
      <c r="H61" s="5"/>
      <c r="I61" s="5"/>
      <c r="J61" s="5"/>
      <c r="K61" s="5"/>
      <c r="L61" s="5"/>
    </row>
    <row r="62" spans="1:12" ht="66">
      <c r="A62" s="31" t="s">
        <v>285</v>
      </c>
      <c r="B62" s="44" t="s">
        <v>71</v>
      </c>
      <c r="C62" s="45" t="s">
        <v>72</v>
      </c>
      <c r="D62" s="48">
        <f>93+52</f>
        <v>145</v>
      </c>
      <c r="E62" s="47"/>
      <c r="F62" s="47"/>
      <c r="G62" s="78"/>
      <c r="H62" s="5"/>
      <c r="I62" s="5"/>
      <c r="J62" s="5"/>
      <c r="K62" s="5"/>
      <c r="L62" s="5"/>
    </row>
    <row r="63" spans="1:12" ht="52.8">
      <c r="A63" s="31" t="s">
        <v>286</v>
      </c>
      <c r="B63" s="44" t="s">
        <v>73</v>
      </c>
      <c r="C63" s="45" t="s">
        <v>72</v>
      </c>
      <c r="D63" s="48">
        <f>81+45</f>
        <v>126</v>
      </c>
      <c r="E63" s="47"/>
      <c r="F63" s="47"/>
      <c r="G63" s="78"/>
      <c r="H63" s="5"/>
      <c r="I63" s="5"/>
      <c r="J63" s="5"/>
      <c r="K63" s="5"/>
      <c r="L63" s="5"/>
    </row>
    <row r="64" spans="1:12" ht="66">
      <c r="A64" s="31" t="s">
        <v>287</v>
      </c>
      <c r="B64" s="44" t="s">
        <v>74</v>
      </c>
      <c r="C64" s="45" t="s">
        <v>72</v>
      </c>
      <c r="D64" s="48">
        <f>117+45</f>
        <v>162</v>
      </c>
      <c r="E64" s="47"/>
      <c r="F64" s="47"/>
      <c r="G64" s="78"/>
      <c r="H64" s="5"/>
      <c r="I64" s="5"/>
      <c r="J64" s="5"/>
      <c r="K64" s="5"/>
      <c r="L64" s="5"/>
    </row>
    <row r="65" spans="1:12" ht="66">
      <c r="A65" s="31" t="s">
        <v>288</v>
      </c>
      <c r="B65" s="44" t="s">
        <v>182</v>
      </c>
      <c r="C65" s="45" t="s">
        <v>72</v>
      </c>
      <c r="D65" s="48">
        <f>9.75*3.2</f>
        <v>31.200000000000003</v>
      </c>
      <c r="E65" s="47"/>
      <c r="F65" s="47"/>
      <c r="G65" s="78"/>
      <c r="H65" s="5"/>
      <c r="I65" s="5"/>
      <c r="J65" s="5"/>
      <c r="K65" s="5"/>
      <c r="L65" s="5"/>
    </row>
    <row r="66" spans="1:12">
      <c r="A66" s="42" t="s">
        <v>276</v>
      </c>
      <c r="B66" s="89" t="s">
        <v>75</v>
      </c>
      <c r="C66" s="89"/>
      <c r="D66" s="89"/>
      <c r="E66" s="89"/>
      <c r="F66" s="89"/>
      <c r="G66" s="78"/>
      <c r="H66" s="5"/>
      <c r="I66" s="5"/>
      <c r="J66" s="5"/>
      <c r="K66" s="5"/>
      <c r="L66" s="5"/>
    </row>
    <row r="67" spans="1:12" ht="92.4">
      <c r="A67" s="31" t="s">
        <v>289</v>
      </c>
      <c r="B67" s="44" t="s">
        <v>76</v>
      </c>
      <c r="C67" s="45" t="s">
        <v>13</v>
      </c>
      <c r="D67" s="48">
        <f>26+8.4</f>
        <v>34.4</v>
      </c>
      <c r="E67" s="47"/>
      <c r="F67" s="47"/>
      <c r="G67" s="78"/>
      <c r="H67" s="5"/>
      <c r="I67" s="5"/>
      <c r="J67" s="5"/>
      <c r="K67" s="5"/>
      <c r="L67" s="5"/>
    </row>
    <row r="68" spans="1:12">
      <c r="A68" s="42" t="s">
        <v>277</v>
      </c>
      <c r="B68" s="89" t="s">
        <v>77</v>
      </c>
      <c r="C68" s="89"/>
      <c r="D68" s="89"/>
      <c r="E68" s="89"/>
      <c r="F68" s="89"/>
      <c r="G68" s="78"/>
      <c r="H68" s="5"/>
      <c r="I68" s="5"/>
      <c r="J68" s="5"/>
      <c r="K68" s="5"/>
      <c r="L68" s="5"/>
    </row>
    <row r="69" spans="1:12" ht="39.6">
      <c r="A69" s="31" t="s">
        <v>290</v>
      </c>
      <c r="B69" s="44" t="s">
        <v>78</v>
      </c>
      <c r="C69" s="45" t="s">
        <v>13</v>
      </c>
      <c r="D69" s="48">
        <v>187</v>
      </c>
      <c r="E69" s="47"/>
      <c r="F69" s="47"/>
      <c r="G69" s="78"/>
      <c r="H69" s="5"/>
      <c r="I69" s="5"/>
      <c r="J69" s="5"/>
      <c r="K69" s="5"/>
      <c r="L69" s="5"/>
    </row>
    <row r="70" spans="1:12" ht="39.6">
      <c r="A70" s="31" t="s">
        <v>291</v>
      </c>
      <c r="B70" s="44" t="s">
        <v>79</v>
      </c>
      <c r="C70" s="45" t="s">
        <v>22</v>
      </c>
      <c r="D70" s="48">
        <f>58+32</f>
        <v>90</v>
      </c>
      <c r="E70" s="47"/>
      <c r="F70" s="47"/>
      <c r="G70" s="78"/>
      <c r="H70" s="5"/>
      <c r="I70" s="5"/>
      <c r="J70" s="5"/>
      <c r="K70" s="5"/>
      <c r="L70" s="5"/>
    </row>
    <row r="71" spans="1:12">
      <c r="A71" s="42" t="s">
        <v>278</v>
      </c>
      <c r="B71" s="89" t="s">
        <v>80</v>
      </c>
      <c r="C71" s="89"/>
      <c r="D71" s="89"/>
      <c r="E71" s="89"/>
      <c r="F71" s="89"/>
      <c r="G71" s="78"/>
      <c r="H71" s="5"/>
      <c r="I71" s="5"/>
      <c r="J71" s="5"/>
      <c r="K71" s="5"/>
      <c r="L71" s="5"/>
    </row>
    <row r="72" spans="1:12" ht="105.6">
      <c r="A72" s="31" t="s">
        <v>292</v>
      </c>
      <c r="B72" s="16" t="s">
        <v>84</v>
      </c>
      <c r="C72" s="45" t="s">
        <v>99</v>
      </c>
      <c r="D72" s="48">
        <v>12</v>
      </c>
      <c r="E72" s="47"/>
      <c r="F72" s="47"/>
      <c r="G72" s="78"/>
      <c r="H72" s="5"/>
      <c r="I72" s="5"/>
      <c r="J72" s="5"/>
      <c r="K72" s="5"/>
      <c r="L72" s="5"/>
    </row>
    <row r="73" spans="1:12" ht="66">
      <c r="A73" s="31" t="s">
        <v>293</v>
      </c>
      <c r="B73" s="16" t="s">
        <v>95</v>
      </c>
      <c r="C73" s="45" t="s">
        <v>99</v>
      </c>
      <c r="D73" s="48">
        <v>4</v>
      </c>
      <c r="E73" s="47"/>
      <c r="F73" s="47"/>
      <c r="G73" s="78"/>
      <c r="H73" s="5"/>
      <c r="I73" s="5"/>
      <c r="J73" s="5"/>
      <c r="K73" s="5"/>
      <c r="L73" s="5"/>
    </row>
    <row r="74" spans="1:12" ht="52.8">
      <c r="A74" s="31" t="s">
        <v>294</v>
      </c>
      <c r="B74" s="16" t="s">
        <v>96</v>
      </c>
      <c r="C74" s="45" t="s">
        <v>99</v>
      </c>
      <c r="D74" s="48">
        <v>1</v>
      </c>
      <c r="E74" s="47"/>
      <c r="F74" s="47"/>
      <c r="G74" s="78"/>
      <c r="H74" s="5"/>
      <c r="I74" s="5"/>
      <c r="J74" s="5"/>
      <c r="K74" s="5"/>
      <c r="L74" s="5"/>
    </row>
    <row r="75" spans="1:12" ht="52.8">
      <c r="A75" s="31" t="s">
        <v>295</v>
      </c>
      <c r="B75" s="16" t="s">
        <v>86</v>
      </c>
      <c r="C75" s="45" t="s">
        <v>99</v>
      </c>
      <c r="D75" s="48">
        <v>2</v>
      </c>
      <c r="E75" s="47"/>
      <c r="F75" s="47"/>
      <c r="G75" s="78"/>
      <c r="H75" s="5"/>
      <c r="I75" s="5"/>
      <c r="J75" s="5"/>
      <c r="K75" s="5"/>
      <c r="L75" s="5"/>
    </row>
    <row r="76" spans="1:12" ht="92.4">
      <c r="A76" s="31" t="s">
        <v>296</v>
      </c>
      <c r="B76" s="16" t="s">
        <v>97</v>
      </c>
      <c r="C76" s="45" t="s">
        <v>99</v>
      </c>
      <c r="D76" s="48">
        <v>3</v>
      </c>
      <c r="E76" s="47"/>
      <c r="F76" s="47"/>
      <c r="G76" s="78"/>
      <c r="H76" s="5"/>
      <c r="I76" s="5"/>
      <c r="J76" s="5"/>
      <c r="K76" s="5"/>
      <c r="L76" s="5"/>
    </row>
    <row r="77" spans="1:12" ht="79.2">
      <c r="A77" s="31" t="s">
        <v>297</v>
      </c>
      <c r="B77" s="16" t="s">
        <v>83</v>
      </c>
      <c r="C77" s="45" t="s">
        <v>99</v>
      </c>
      <c r="D77" s="48">
        <v>2</v>
      </c>
      <c r="E77" s="47"/>
      <c r="F77" s="47"/>
      <c r="G77" s="78"/>
      <c r="H77" s="5"/>
      <c r="I77" s="5"/>
      <c r="J77" s="5"/>
      <c r="K77" s="5"/>
      <c r="L77" s="5"/>
    </row>
    <row r="78" spans="1:12" ht="92.4">
      <c r="A78" s="31" t="s">
        <v>298</v>
      </c>
      <c r="B78" s="16" t="s">
        <v>98</v>
      </c>
      <c r="C78" s="45" t="s">
        <v>99</v>
      </c>
      <c r="D78" s="48">
        <v>16</v>
      </c>
      <c r="E78" s="47"/>
      <c r="F78" s="47"/>
      <c r="G78" s="78"/>
      <c r="H78" s="5"/>
      <c r="I78" s="5"/>
      <c r="J78" s="5"/>
      <c r="K78" s="5"/>
      <c r="L78" s="5"/>
    </row>
    <row r="79" spans="1:12" ht="92.4">
      <c r="A79" s="31" t="s">
        <v>299</v>
      </c>
      <c r="B79" s="16" t="s">
        <v>82</v>
      </c>
      <c r="C79" s="45" t="s">
        <v>99</v>
      </c>
      <c r="D79" s="48">
        <v>2</v>
      </c>
      <c r="E79" s="47"/>
      <c r="F79" s="47"/>
      <c r="G79" s="78"/>
      <c r="H79" s="5"/>
      <c r="I79" s="5"/>
      <c r="J79" s="5"/>
      <c r="K79" s="5"/>
      <c r="L79" s="5"/>
    </row>
    <row r="80" spans="1:12" ht="92.4">
      <c r="A80" s="31" t="s">
        <v>300</v>
      </c>
      <c r="B80" s="16" t="s">
        <v>81</v>
      </c>
      <c r="C80" s="45" t="s">
        <v>99</v>
      </c>
      <c r="D80" s="48">
        <v>8</v>
      </c>
      <c r="E80" s="47"/>
      <c r="F80" s="47"/>
      <c r="G80" s="78"/>
      <c r="H80" s="5"/>
      <c r="I80" s="5"/>
      <c r="J80" s="5"/>
      <c r="K80" s="5"/>
      <c r="L80" s="5"/>
    </row>
    <row r="81" spans="1:13" ht="66">
      <c r="A81" s="31" t="s">
        <v>301</v>
      </c>
      <c r="B81" s="16" t="s">
        <v>85</v>
      </c>
      <c r="C81" s="45" t="s">
        <v>99</v>
      </c>
      <c r="D81" s="48">
        <v>8</v>
      </c>
      <c r="E81" s="47"/>
      <c r="F81" s="47"/>
      <c r="G81" s="78"/>
      <c r="H81" s="5"/>
      <c r="I81" s="5"/>
      <c r="J81" s="5"/>
      <c r="K81" s="5"/>
      <c r="L81" s="5"/>
    </row>
    <row r="82" spans="1:13">
      <c r="A82" s="42" t="s">
        <v>279</v>
      </c>
      <c r="B82" s="89" t="s">
        <v>87</v>
      </c>
      <c r="C82" s="89"/>
      <c r="D82" s="89"/>
      <c r="E82" s="89"/>
      <c r="F82" s="89"/>
      <c r="G82" s="78"/>
      <c r="H82" s="5"/>
      <c r="I82" s="5"/>
      <c r="J82" s="5"/>
      <c r="K82" s="5"/>
      <c r="L82" s="5"/>
    </row>
    <row r="83" spans="1:13" ht="79.2">
      <c r="A83" s="31" t="s">
        <v>302</v>
      </c>
      <c r="B83" s="44" t="s">
        <v>563</v>
      </c>
      <c r="C83" s="45" t="s">
        <v>18</v>
      </c>
      <c r="D83" s="48">
        <v>4</v>
      </c>
      <c r="E83" s="47"/>
      <c r="F83" s="47"/>
      <c r="G83" s="78"/>
      <c r="H83" s="5"/>
      <c r="I83" s="5"/>
      <c r="J83" s="5"/>
      <c r="K83" s="5"/>
      <c r="L83" s="5"/>
    </row>
    <row r="84" spans="1:13" ht="79.2">
      <c r="A84" s="31" t="s">
        <v>303</v>
      </c>
      <c r="B84" s="44" t="s">
        <v>564</v>
      </c>
      <c r="C84" s="45" t="s">
        <v>99</v>
      </c>
      <c r="D84" s="48">
        <v>2</v>
      </c>
      <c r="E84" s="47"/>
      <c r="F84" s="47"/>
      <c r="G84" s="78"/>
      <c r="H84" s="5"/>
      <c r="I84" s="5"/>
      <c r="J84" s="5"/>
      <c r="K84" s="5"/>
      <c r="L84" s="5"/>
    </row>
    <row r="85" spans="1:13">
      <c r="A85" s="42" t="s">
        <v>280</v>
      </c>
      <c r="B85" s="89" t="s">
        <v>88</v>
      </c>
      <c r="C85" s="89"/>
      <c r="D85" s="89"/>
      <c r="E85" s="89"/>
      <c r="F85" s="89"/>
      <c r="G85" s="78"/>
      <c r="H85" s="5"/>
      <c r="I85" s="5"/>
      <c r="J85" s="5"/>
      <c r="K85" s="5"/>
      <c r="L85" s="5"/>
    </row>
    <row r="86" spans="1:13" ht="26.4">
      <c r="A86" s="31" t="s">
        <v>304</v>
      </c>
      <c r="B86" s="44" t="s">
        <v>89</v>
      </c>
      <c r="C86" s="31" t="s">
        <v>18</v>
      </c>
      <c r="D86" s="46">
        <v>5</v>
      </c>
      <c r="E86" s="47"/>
      <c r="F86" s="47"/>
      <c r="G86" s="78"/>
      <c r="H86" s="5"/>
      <c r="I86" s="5"/>
      <c r="J86" s="5"/>
      <c r="K86" s="5"/>
      <c r="L86" s="5"/>
    </row>
    <row r="87" spans="1:13">
      <c r="A87" s="31" t="s">
        <v>305</v>
      </c>
      <c r="B87" s="44" t="s">
        <v>90</v>
      </c>
      <c r="C87" s="45" t="s">
        <v>13</v>
      </c>
      <c r="D87" s="48">
        <v>33</v>
      </c>
      <c r="E87" s="47"/>
      <c r="F87" s="47"/>
      <c r="G87" s="78"/>
      <c r="H87" s="5"/>
      <c r="I87" s="5"/>
      <c r="J87" s="5"/>
      <c r="K87" s="5"/>
      <c r="L87" s="5"/>
    </row>
    <row r="88" spans="1:13">
      <c r="A88" s="31" t="s">
        <v>306</v>
      </c>
      <c r="B88" s="44" t="s">
        <v>100</v>
      </c>
      <c r="C88" s="45" t="s">
        <v>13</v>
      </c>
      <c r="D88" s="48">
        <v>135</v>
      </c>
      <c r="E88" s="47"/>
      <c r="F88" s="47"/>
      <c r="G88" s="78"/>
      <c r="H88" s="5"/>
      <c r="I88" s="5"/>
      <c r="J88" s="5"/>
      <c r="K88" s="5"/>
      <c r="L88" s="5"/>
    </row>
    <row r="89" spans="1:13">
      <c r="A89" s="31" t="s">
        <v>307</v>
      </c>
      <c r="B89" s="49" t="s">
        <v>91</v>
      </c>
      <c r="C89" s="31" t="s">
        <v>48</v>
      </c>
      <c r="D89" s="48">
        <v>3</v>
      </c>
      <c r="E89" s="47"/>
      <c r="F89" s="47"/>
      <c r="G89" s="78"/>
      <c r="H89" s="5"/>
      <c r="I89" s="5"/>
      <c r="J89" s="5"/>
      <c r="K89" s="5"/>
      <c r="L89" s="5"/>
    </row>
    <row r="90" spans="1:13">
      <c r="A90" s="42" t="s">
        <v>281</v>
      </c>
      <c r="B90" s="89" t="s">
        <v>92</v>
      </c>
      <c r="C90" s="89"/>
      <c r="D90" s="89"/>
      <c r="E90" s="89"/>
      <c r="F90" s="89"/>
      <c r="G90" s="78"/>
      <c r="H90" s="5"/>
      <c r="I90" s="5"/>
      <c r="J90" s="5"/>
      <c r="K90" s="5"/>
      <c r="L90" s="5"/>
    </row>
    <row r="91" spans="1:13" ht="26.4">
      <c r="A91" s="31" t="s">
        <v>308</v>
      </c>
      <c r="B91" s="44" t="s">
        <v>93</v>
      </c>
      <c r="C91" s="45" t="s">
        <v>18</v>
      </c>
      <c r="D91" s="46">
        <v>2</v>
      </c>
      <c r="E91" s="47"/>
      <c r="F91" s="47"/>
      <c r="G91" s="78"/>
      <c r="H91" s="5"/>
      <c r="I91" s="5"/>
      <c r="J91" s="5"/>
      <c r="K91" s="5"/>
      <c r="L91" s="5"/>
    </row>
    <row r="92" spans="1:13" ht="132">
      <c r="A92" s="31" t="s">
        <v>309</v>
      </c>
      <c r="B92" s="44" t="s">
        <v>181</v>
      </c>
      <c r="C92" s="45" t="s">
        <v>48</v>
      </c>
      <c r="D92" s="46">
        <v>1</v>
      </c>
      <c r="E92" s="47"/>
      <c r="F92" s="47"/>
      <c r="G92" s="78"/>
      <c r="H92" s="5"/>
      <c r="I92" s="68"/>
      <c r="J92" s="68"/>
      <c r="K92" s="68"/>
      <c r="L92" s="68"/>
      <c r="M92" s="68"/>
    </row>
    <row r="93" spans="1:13">
      <c r="A93" s="69">
        <v>2.2999999999999998</v>
      </c>
      <c r="B93" s="90" t="s">
        <v>525</v>
      </c>
      <c r="C93" s="90"/>
      <c r="D93" s="90"/>
      <c r="E93" s="90"/>
      <c r="F93" s="90"/>
      <c r="G93" s="78"/>
      <c r="H93" s="5"/>
      <c r="I93" s="68"/>
      <c r="J93" s="68"/>
      <c r="K93" s="68"/>
      <c r="L93" s="68"/>
      <c r="M93" s="68"/>
    </row>
    <row r="94" spans="1:13">
      <c r="A94" s="42" t="s">
        <v>527</v>
      </c>
      <c r="B94" s="89" t="s">
        <v>67</v>
      </c>
      <c r="C94" s="89"/>
      <c r="D94" s="89"/>
      <c r="E94" s="89"/>
      <c r="F94" s="89"/>
      <c r="G94" s="78"/>
      <c r="H94" s="5"/>
      <c r="I94" s="68"/>
      <c r="J94" s="68"/>
      <c r="K94" s="68"/>
      <c r="L94" s="68"/>
      <c r="M94" s="68"/>
    </row>
    <row r="95" spans="1:13" ht="224.4">
      <c r="A95" s="31" t="s">
        <v>528</v>
      </c>
      <c r="B95" s="44" t="s">
        <v>570</v>
      </c>
      <c r="C95" s="45" t="s">
        <v>13</v>
      </c>
      <c r="D95" s="46">
        <v>18</v>
      </c>
      <c r="E95" s="47"/>
      <c r="F95" s="47"/>
      <c r="G95" s="78"/>
      <c r="H95" s="5"/>
      <c r="I95" s="68"/>
      <c r="J95" s="82"/>
      <c r="K95" s="68"/>
      <c r="L95" s="68"/>
      <c r="M95" s="68"/>
    </row>
    <row r="96" spans="1:13" ht="84.6" customHeight="1">
      <c r="A96" s="31" t="s">
        <v>529</v>
      </c>
      <c r="B96" s="44" t="s">
        <v>571</v>
      </c>
      <c r="C96" s="45" t="s">
        <v>22</v>
      </c>
      <c r="D96" s="46">
        <v>8</v>
      </c>
      <c r="E96" s="47"/>
      <c r="F96" s="47"/>
      <c r="G96" s="78"/>
      <c r="H96" s="5"/>
      <c r="I96" s="68"/>
      <c r="J96" s="68"/>
      <c r="K96" s="68"/>
      <c r="L96" s="68"/>
      <c r="M96" s="68"/>
    </row>
    <row r="97" spans="1:13">
      <c r="A97" s="42" t="s">
        <v>530</v>
      </c>
      <c r="B97" s="89" t="s">
        <v>68</v>
      </c>
      <c r="C97" s="89"/>
      <c r="D97" s="89"/>
      <c r="E97" s="89"/>
      <c r="F97" s="89"/>
      <c r="G97" s="78"/>
      <c r="H97" s="5"/>
      <c r="I97" s="68"/>
      <c r="J97" s="68"/>
      <c r="K97" s="68"/>
      <c r="L97" s="68"/>
      <c r="M97" s="68"/>
    </row>
    <row r="98" spans="1:13" ht="52.8">
      <c r="A98" s="31" t="s">
        <v>531</v>
      </c>
      <c r="B98" s="44" t="s">
        <v>69</v>
      </c>
      <c r="C98" s="45" t="s">
        <v>22</v>
      </c>
      <c r="D98" s="48">
        <v>6</v>
      </c>
      <c r="E98" s="47"/>
      <c r="F98" s="47"/>
      <c r="G98" s="78"/>
      <c r="H98" s="5"/>
      <c r="I98" s="68"/>
      <c r="J98" s="68"/>
      <c r="K98" s="68"/>
      <c r="L98" s="68"/>
      <c r="M98" s="68"/>
    </row>
    <row r="99" spans="1:13">
      <c r="A99" s="42" t="s">
        <v>532</v>
      </c>
      <c r="B99" s="89" t="s">
        <v>115</v>
      </c>
      <c r="C99" s="89" t="s">
        <v>107</v>
      </c>
      <c r="D99" s="89"/>
      <c r="E99" s="89"/>
      <c r="F99" s="89"/>
      <c r="G99" s="78"/>
      <c r="H99" s="5"/>
      <c r="I99" s="68"/>
      <c r="J99" s="68"/>
      <c r="K99" s="68"/>
      <c r="L99" s="68"/>
      <c r="M99" s="68"/>
    </row>
    <row r="100" spans="1:13" ht="52.8">
      <c r="A100" s="31" t="s">
        <v>533</v>
      </c>
      <c r="B100" s="51" t="s">
        <v>116</v>
      </c>
      <c r="C100" s="18" t="s">
        <v>72</v>
      </c>
      <c r="D100" s="20">
        <v>4.6500000000000004</v>
      </c>
      <c r="E100" s="52"/>
      <c r="F100" s="53"/>
      <c r="G100" s="78"/>
      <c r="H100" s="5"/>
      <c r="I100" s="68"/>
      <c r="J100" s="68"/>
      <c r="K100" s="68"/>
      <c r="L100" s="68"/>
      <c r="M100" s="68"/>
    </row>
    <row r="101" spans="1:13">
      <c r="A101" s="42" t="s">
        <v>534</v>
      </c>
      <c r="B101" s="89" t="s">
        <v>119</v>
      </c>
      <c r="C101" s="89" t="s">
        <v>107</v>
      </c>
      <c r="D101" s="89"/>
      <c r="E101" s="89"/>
      <c r="F101" s="89"/>
      <c r="G101" s="78"/>
      <c r="H101" s="5"/>
      <c r="I101" s="68"/>
      <c r="J101" s="68"/>
      <c r="K101" s="68"/>
      <c r="L101" s="68"/>
      <c r="M101" s="68"/>
    </row>
    <row r="102" spans="1:13" ht="66">
      <c r="A102" s="31" t="s">
        <v>535</v>
      </c>
      <c r="B102" s="44" t="s">
        <v>71</v>
      </c>
      <c r="C102" s="45" t="s">
        <v>72</v>
      </c>
      <c r="D102" s="48">
        <v>28.8</v>
      </c>
      <c r="E102" s="47"/>
      <c r="F102" s="47"/>
      <c r="G102" s="78"/>
      <c r="H102" s="5"/>
      <c r="I102" s="68"/>
      <c r="J102" s="68"/>
      <c r="K102" s="68"/>
      <c r="L102" s="68"/>
      <c r="M102" s="68"/>
    </row>
    <row r="103" spans="1:13" ht="52.8">
      <c r="A103" s="31" t="s">
        <v>536</v>
      </c>
      <c r="B103" s="44" t="s">
        <v>73</v>
      </c>
      <c r="C103" s="45" t="s">
        <v>72</v>
      </c>
      <c r="D103" s="48">
        <v>25.2</v>
      </c>
      <c r="E103" s="47"/>
      <c r="F103" s="47"/>
      <c r="G103" s="78"/>
      <c r="H103" s="5"/>
      <c r="I103" s="68"/>
      <c r="J103" s="68"/>
      <c r="K103" s="68"/>
      <c r="L103" s="68"/>
      <c r="M103" s="68"/>
    </row>
    <row r="104" spans="1:13" ht="66">
      <c r="A104" s="31" t="s">
        <v>537</v>
      </c>
      <c r="B104" s="44" t="s">
        <v>74</v>
      </c>
      <c r="C104" s="45" t="s">
        <v>72</v>
      </c>
      <c r="D104" s="48">
        <v>54</v>
      </c>
      <c r="E104" s="47"/>
      <c r="F104" s="47"/>
      <c r="G104" s="78"/>
      <c r="H104" s="5"/>
      <c r="I104" s="68"/>
      <c r="J104" s="68"/>
      <c r="K104" s="68"/>
      <c r="L104" s="68"/>
      <c r="M104" s="68"/>
    </row>
    <row r="105" spans="1:13" ht="79.2">
      <c r="A105" s="31" t="s">
        <v>538</v>
      </c>
      <c r="B105" s="55" t="s">
        <v>121</v>
      </c>
      <c r="C105" s="18" t="s">
        <v>72</v>
      </c>
      <c r="D105" s="20">
        <v>5.95</v>
      </c>
      <c r="E105" s="52"/>
      <c r="F105" s="53"/>
      <c r="G105" s="78"/>
      <c r="H105" s="5"/>
      <c r="I105" s="68"/>
      <c r="J105" s="68"/>
      <c r="K105" s="68"/>
      <c r="L105" s="68"/>
      <c r="M105" s="68"/>
    </row>
    <row r="106" spans="1:13" ht="39.6">
      <c r="A106" s="31" t="s">
        <v>539</v>
      </c>
      <c r="B106" s="55" t="s">
        <v>122</v>
      </c>
      <c r="C106" s="18" t="s">
        <v>72</v>
      </c>
      <c r="D106" s="20">
        <v>35</v>
      </c>
      <c r="E106" s="52"/>
      <c r="F106" s="53"/>
      <c r="G106" s="78"/>
      <c r="H106" s="5"/>
      <c r="I106" s="68"/>
      <c r="J106" s="68"/>
      <c r="K106" s="68"/>
      <c r="L106" s="68"/>
      <c r="M106" s="68"/>
    </row>
    <row r="107" spans="1:13" ht="39.6">
      <c r="A107" s="31" t="s">
        <v>540</v>
      </c>
      <c r="B107" s="55" t="s">
        <v>123</v>
      </c>
      <c r="C107" s="17" t="s">
        <v>118</v>
      </c>
      <c r="D107" s="20">
        <v>22</v>
      </c>
      <c r="E107" s="52"/>
      <c r="F107" s="53"/>
      <c r="G107" s="78"/>
      <c r="H107" s="5"/>
      <c r="I107" s="68"/>
      <c r="J107" s="68"/>
      <c r="K107" s="68"/>
      <c r="L107" s="68"/>
      <c r="M107" s="68"/>
    </row>
    <row r="108" spans="1:13">
      <c r="A108" s="42" t="s">
        <v>541</v>
      </c>
      <c r="B108" s="89" t="s">
        <v>124</v>
      </c>
      <c r="C108" s="89" t="s">
        <v>107</v>
      </c>
      <c r="D108" s="89"/>
      <c r="E108" s="89"/>
      <c r="F108" s="89"/>
      <c r="G108" s="78"/>
      <c r="H108" s="5"/>
      <c r="I108" s="68"/>
      <c r="J108" s="68"/>
      <c r="K108" s="68"/>
      <c r="L108" s="68"/>
      <c r="M108" s="68"/>
    </row>
    <row r="109" spans="1:13" ht="67.2" customHeight="1">
      <c r="A109" s="31" t="s">
        <v>542</v>
      </c>
      <c r="B109" s="55" t="s">
        <v>565</v>
      </c>
      <c r="C109" s="17" t="s">
        <v>125</v>
      </c>
      <c r="D109" s="20">
        <v>2</v>
      </c>
      <c r="E109" s="52"/>
      <c r="F109" s="53"/>
      <c r="G109" s="78"/>
      <c r="H109" s="5"/>
      <c r="I109" s="68"/>
      <c r="J109" s="68"/>
      <c r="K109" s="68"/>
      <c r="L109" s="68"/>
      <c r="M109" s="68"/>
    </row>
    <row r="110" spans="1:13" ht="105.6">
      <c r="A110" s="31" t="s">
        <v>543</v>
      </c>
      <c r="B110" s="56" t="s">
        <v>126</v>
      </c>
      <c r="C110" s="17" t="s">
        <v>117</v>
      </c>
      <c r="D110" s="20">
        <v>2.8</v>
      </c>
      <c r="E110" s="52"/>
      <c r="F110" s="53"/>
      <c r="G110" s="78"/>
      <c r="H110" s="5"/>
      <c r="I110" s="68"/>
      <c r="J110" s="68"/>
      <c r="K110" s="68"/>
      <c r="L110" s="68"/>
      <c r="M110" s="68"/>
    </row>
    <row r="111" spans="1:13">
      <c r="A111" s="42" t="s">
        <v>544</v>
      </c>
      <c r="B111" s="89" t="s">
        <v>127</v>
      </c>
      <c r="C111" s="89" t="s">
        <v>107</v>
      </c>
      <c r="D111" s="89"/>
      <c r="E111" s="89"/>
      <c r="F111" s="89"/>
      <c r="G111" s="78"/>
      <c r="H111" s="5"/>
      <c r="I111" s="68"/>
      <c r="J111" s="68"/>
      <c r="K111" s="68"/>
      <c r="L111" s="68"/>
      <c r="M111" s="68"/>
    </row>
    <row r="112" spans="1:13" ht="52.8">
      <c r="A112" s="31" t="s">
        <v>545</v>
      </c>
      <c r="B112" s="44" t="s">
        <v>558</v>
      </c>
      <c r="C112" s="31" t="s">
        <v>18</v>
      </c>
      <c r="D112" s="81">
        <v>1</v>
      </c>
      <c r="E112" s="47"/>
      <c r="F112" s="47"/>
      <c r="G112" s="78"/>
      <c r="H112" s="5"/>
      <c r="I112" s="68"/>
      <c r="J112" s="68"/>
      <c r="K112" s="68"/>
      <c r="L112" s="68"/>
      <c r="M112" s="68"/>
    </row>
    <row r="113" spans="1:13" ht="39.6">
      <c r="A113" s="31" t="s">
        <v>546</v>
      </c>
      <c r="B113" s="44" t="s">
        <v>559</v>
      </c>
      <c r="C113" s="31" t="s">
        <v>18</v>
      </c>
      <c r="D113" s="81">
        <v>1</v>
      </c>
      <c r="E113" s="47"/>
      <c r="F113" s="47"/>
      <c r="G113" s="78"/>
      <c r="H113" s="5"/>
      <c r="I113" s="68"/>
      <c r="J113" s="68"/>
      <c r="K113" s="68"/>
      <c r="L113" s="68"/>
      <c r="M113" s="68"/>
    </row>
    <row r="114" spans="1:13">
      <c r="A114" s="31" t="s">
        <v>547</v>
      </c>
      <c r="B114" s="57" t="s">
        <v>129</v>
      </c>
      <c r="C114" s="31" t="s">
        <v>125</v>
      </c>
      <c r="D114" s="20">
        <v>1</v>
      </c>
      <c r="E114" s="58"/>
      <c r="F114" s="53"/>
      <c r="G114" s="78"/>
      <c r="H114" s="5"/>
      <c r="I114" s="68"/>
      <c r="J114" s="68"/>
      <c r="K114" s="68"/>
      <c r="L114" s="68"/>
      <c r="M114" s="68"/>
    </row>
    <row r="115" spans="1:13" ht="26.4">
      <c r="A115" s="31" t="s">
        <v>560</v>
      </c>
      <c r="B115" s="57" t="s">
        <v>130</v>
      </c>
      <c r="C115" s="31" t="s">
        <v>125</v>
      </c>
      <c r="D115" s="20">
        <v>2</v>
      </c>
      <c r="E115" s="58"/>
      <c r="F115" s="53"/>
      <c r="G115" s="78"/>
      <c r="H115" s="5"/>
      <c r="I115" s="68"/>
      <c r="J115" s="68"/>
      <c r="K115" s="68"/>
      <c r="L115" s="68"/>
      <c r="M115" s="68"/>
    </row>
    <row r="116" spans="1:13">
      <c r="A116" s="42" t="s">
        <v>548</v>
      </c>
      <c r="B116" s="89" t="s">
        <v>131</v>
      </c>
      <c r="C116" s="89" t="s">
        <v>107</v>
      </c>
      <c r="D116" s="89"/>
      <c r="E116" s="89"/>
      <c r="F116" s="89"/>
      <c r="G116" s="78"/>
      <c r="H116" s="5"/>
      <c r="I116" s="68"/>
      <c r="J116" s="68"/>
      <c r="K116" s="68"/>
      <c r="L116" s="68"/>
      <c r="M116" s="68"/>
    </row>
    <row r="117" spans="1:13">
      <c r="A117" s="31" t="s">
        <v>549</v>
      </c>
      <c r="B117" s="56" t="s">
        <v>132</v>
      </c>
      <c r="C117" s="17" t="s">
        <v>125</v>
      </c>
      <c r="D117" s="20">
        <v>1</v>
      </c>
      <c r="E117" s="52"/>
      <c r="F117" s="53"/>
      <c r="G117" s="78"/>
      <c r="H117" s="5"/>
      <c r="I117" s="68"/>
      <c r="J117" s="68"/>
      <c r="K117" s="68"/>
      <c r="L117" s="68"/>
      <c r="M117" s="68"/>
    </row>
    <row r="118" spans="1:13">
      <c r="A118" s="31" t="s">
        <v>550</v>
      </c>
      <c r="B118" s="56" t="s">
        <v>133</v>
      </c>
      <c r="C118" s="17" t="s">
        <v>125</v>
      </c>
      <c r="D118" s="20">
        <v>1</v>
      </c>
      <c r="E118" s="52"/>
      <c r="F118" s="53"/>
      <c r="G118" s="78"/>
      <c r="H118" s="5"/>
      <c r="I118" s="68"/>
      <c r="J118" s="68"/>
      <c r="K118" s="68"/>
      <c r="L118" s="68"/>
      <c r="M118" s="68"/>
    </row>
    <row r="119" spans="1:13">
      <c r="A119" s="31" t="s">
        <v>551</v>
      </c>
      <c r="B119" s="56" t="s">
        <v>134</v>
      </c>
      <c r="C119" s="17" t="s">
        <v>125</v>
      </c>
      <c r="D119" s="20">
        <v>1</v>
      </c>
      <c r="E119" s="52"/>
      <c r="F119" s="53"/>
      <c r="G119" s="78"/>
      <c r="H119" s="5"/>
      <c r="I119" s="68"/>
      <c r="J119" s="68"/>
      <c r="K119" s="68"/>
      <c r="L119" s="68"/>
      <c r="M119" s="68"/>
    </row>
    <row r="120" spans="1:13" ht="26.4">
      <c r="A120" s="31" t="s">
        <v>552</v>
      </c>
      <c r="B120" s="56" t="s">
        <v>135</v>
      </c>
      <c r="C120" s="17" t="s">
        <v>125</v>
      </c>
      <c r="D120" s="20">
        <v>1</v>
      </c>
      <c r="E120" s="52"/>
      <c r="F120" s="53"/>
      <c r="G120" s="78"/>
      <c r="H120" s="5"/>
      <c r="I120" s="68"/>
      <c r="J120" s="68"/>
      <c r="K120" s="68"/>
      <c r="L120" s="68"/>
      <c r="M120" s="68"/>
    </row>
    <row r="121" spans="1:13">
      <c r="A121" s="42" t="s">
        <v>553</v>
      </c>
      <c r="B121" s="50" t="s">
        <v>137</v>
      </c>
      <c r="C121" s="50" t="s">
        <v>107</v>
      </c>
      <c r="D121" s="50"/>
      <c r="E121" s="50"/>
      <c r="F121" s="50"/>
      <c r="G121" s="78"/>
      <c r="H121" s="5"/>
      <c r="I121" s="68"/>
      <c r="J121" s="68"/>
      <c r="K121" s="68"/>
      <c r="L121" s="68"/>
      <c r="M121" s="68"/>
    </row>
    <row r="122" spans="1:13" ht="92.4">
      <c r="A122" s="31" t="s">
        <v>554</v>
      </c>
      <c r="B122" s="16" t="s">
        <v>556</v>
      </c>
      <c r="C122" s="17" t="s">
        <v>125</v>
      </c>
      <c r="D122" s="20">
        <v>3</v>
      </c>
      <c r="E122" s="59"/>
      <c r="F122" s="53"/>
      <c r="G122" s="78"/>
      <c r="H122" s="5"/>
      <c r="I122" s="68"/>
      <c r="J122" s="68"/>
      <c r="K122" s="68"/>
      <c r="L122" s="68"/>
      <c r="M122" s="68"/>
    </row>
    <row r="123" spans="1:13" ht="92.4">
      <c r="A123" s="31" t="s">
        <v>555</v>
      </c>
      <c r="B123" s="73" t="s">
        <v>138</v>
      </c>
      <c r="C123" s="17" t="s">
        <v>125</v>
      </c>
      <c r="D123" s="20">
        <v>2</v>
      </c>
      <c r="E123" s="59"/>
      <c r="F123" s="53"/>
      <c r="G123" s="78"/>
      <c r="H123" s="5"/>
      <c r="I123" s="68"/>
      <c r="J123" s="68"/>
      <c r="K123" s="68"/>
      <c r="L123" s="68"/>
      <c r="M123" s="68"/>
    </row>
    <row r="124" spans="1:13" ht="52.8">
      <c r="A124" s="31" t="s">
        <v>557</v>
      </c>
      <c r="B124" s="73" t="s">
        <v>177</v>
      </c>
      <c r="C124" s="17" t="s">
        <v>125</v>
      </c>
      <c r="D124" s="20">
        <v>1</v>
      </c>
      <c r="E124" s="59"/>
      <c r="F124" s="53"/>
      <c r="G124" s="78"/>
      <c r="H124" s="5"/>
      <c r="I124" s="68"/>
      <c r="J124" s="68"/>
      <c r="K124" s="68"/>
      <c r="L124" s="68"/>
      <c r="M124" s="68"/>
    </row>
    <row r="125" spans="1:13">
      <c r="A125" s="11">
        <v>3</v>
      </c>
      <c r="B125" s="108" t="s">
        <v>35</v>
      </c>
      <c r="C125" s="108"/>
      <c r="D125" s="108"/>
      <c r="E125" s="108"/>
      <c r="F125" s="108"/>
      <c r="G125" s="86"/>
      <c r="H125" s="5"/>
      <c r="I125" s="5"/>
      <c r="J125" s="5"/>
      <c r="K125" s="5"/>
      <c r="L125" s="5"/>
    </row>
    <row r="126" spans="1:13">
      <c r="A126" s="38">
        <v>3.1</v>
      </c>
      <c r="B126" s="111" t="s">
        <v>102</v>
      </c>
      <c r="C126" s="111"/>
      <c r="D126" s="111"/>
      <c r="E126" s="111"/>
      <c r="F126" s="111"/>
      <c r="G126" s="78"/>
      <c r="H126" s="5"/>
      <c r="I126" s="5"/>
      <c r="J126" s="5"/>
      <c r="K126" s="5"/>
      <c r="L126" s="5"/>
    </row>
    <row r="127" spans="1:13">
      <c r="A127" s="42" t="s">
        <v>310</v>
      </c>
      <c r="B127" s="89" t="s">
        <v>103</v>
      </c>
      <c r="C127" s="89"/>
      <c r="D127" s="89"/>
      <c r="E127" s="89"/>
      <c r="F127" s="89"/>
      <c r="G127" s="78"/>
      <c r="H127" s="5"/>
      <c r="I127" s="5"/>
      <c r="J127" s="5"/>
      <c r="K127" s="5"/>
      <c r="L127" s="5"/>
    </row>
    <row r="128" spans="1:13">
      <c r="A128" s="31" t="s">
        <v>345</v>
      </c>
      <c r="B128" s="51" t="s">
        <v>104</v>
      </c>
      <c r="C128" s="17" t="s">
        <v>72</v>
      </c>
      <c r="D128" s="20">
        <v>5.24</v>
      </c>
      <c r="E128" s="52"/>
      <c r="F128" s="53"/>
      <c r="G128" s="78"/>
      <c r="H128" s="5"/>
      <c r="I128" s="5"/>
      <c r="J128" s="5"/>
      <c r="K128" s="5"/>
      <c r="L128" s="5"/>
    </row>
    <row r="129" spans="1:12">
      <c r="A129" s="31" t="s">
        <v>346</v>
      </c>
      <c r="B129" s="51" t="s">
        <v>105</v>
      </c>
      <c r="C129" s="18" t="s">
        <v>72</v>
      </c>
      <c r="D129" s="20">
        <v>5.24</v>
      </c>
      <c r="E129" s="52"/>
      <c r="F129" s="53"/>
      <c r="G129" s="78"/>
      <c r="H129" s="5"/>
      <c r="I129" s="5"/>
      <c r="J129" s="5"/>
      <c r="K129" s="5"/>
      <c r="L129" s="5"/>
    </row>
    <row r="130" spans="1:12">
      <c r="A130" s="42" t="s">
        <v>36</v>
      </c>
      <c r="B130" s="89" t="s">
        <v>106</v>
      </c>
      <c r="C130" s="89"/>
      <c r="D130" s="89"/>
      <c r="E130" s="89"/>
      <c r="F130" s="89"/>
      <c r="G130" s="78"/>
      <c r="H130" s="5"/>
      <c r="I130" s="5"/>
      <c r="J130" s="5"/>
      <c r="K130" s="5"/>
      <c r="L130" s="5"/>
    </row>
    <row r="131" spans="1:12" ht="26.4">
      <c r="A131" s="31" t="s">
        <v>347</v>
      </c>
      <c r="B131" s="54" t="s">
        <v>108</v>
      </c>
      <c r="C131" s="18" t="s">
        <v>109</v>
      </c>
      <c r="D131" s="20">
        <v>6.2</v>
      </c>
      <c r="E131" s="52"/>
      <c r="F131" s="53"/>
      <c r="G131" s="78"/>
      <c r="H131" s="5"/>
      <c r="I131" s="5"/>
      <c r="J131" s="5"/>
      <c r="K131" s="5"/>
      <c r="L131" s="5"/>
    </row>
    <row r="132" spans="1:12" ht="26.4">
      <c r="A132" s="31" t="s">
        <v>348</v>
      </c>
      <c r="B132" s="51" t="s">
        <v>110</v>
      </c>
      <c r="C132" s="18" t="s">
        <v>109</v>
      </c>
      <c r="D132" s="20">
        <v>0.85</v>
      </c>
      <c r="E132" s="52"/>
      <c r="F132" s="53"/>
      <c r="G132" s="78"/>
      <c r="H132" s="5"/>
      <c r="I132" s="5"/>
      <c r="J132" s="5"/>
      <c r="K132" s="5"/>
      <c r="L132" s="5"/>
    </row>
    <row r="133" spans="1:12">
      <c r="A133" s="31" t="s">
        <v>349</v>
      </c>
      <c r="B133" s="51" t="s">
        <v>111</v>
      </c>
      <c r="C133" s="18" t="s">
        <v>109</v>
      </c>
      <c r="D133" s="20">
        <v>1.37</v>
      </c>
      <c r="E133" s="52"/>
      <c r="F133" s="53"/>
      <c r="G133" s="78"/>
      <c r="H133" s="5"/>
      <c r="I133" s="5"/>
      <c r="J133" s="5"/>
      <c r="K133" s="5"/>
      <c r="L133" s="5"/>
    </row>
    <row r="134" spans="1:12">
      <c r="A134" s="31" t="s">
        <v>350</v>
      </c>
      <c r="B134" s="51" t="s">
        <v>112</v>
      </c>
      <c r="C134" s="18" t="s">
        <v>109</v>
      </c>
      <c r="D134" s="20">
        <f>ROUND(+D131*1.3,2)</f>
        <v>8.06</v>
      </c>
      <c r="E134" s="52"/>
      <c r="F134" s="53"/>
      <c r="G134" s="78"/>
      <c r="H134" s="5"/>
      <c r="I134" s="5"/>
      <c r="J134" s="5"/>
      <c r="K134" s="5"/>
      <c r="L134" s="5"/>
    </row>
    <row r="135" spans="1:12">
      <c r="A135" s="42" t="s">
        <v>311</v>
      </c>
      <c r="B135" s="89" t="s">
        <v>113</v>
      </c>
      <c r="C135" s="89"/>
      <c r="D135" s="89"/>
      <c r="E135" s="89"/>
      <c r="F135" s="89"/>
      <c r="G135" s="78"/>
      <c r="H135" s="5"/>
      <c r="I135" s="5"/>
      <c r="J135" s="5"/>
      <c r="K135" s="5"/>
      <c r="L135" s="5"/>
    </row>
    <row r="136" spans="1:12" ht="26.4">
      <c r="A136" s="31" t="s">
        <v>351</v>
      </c>
      <c r="B136" s="51" t="s">
        <v>114</v>
      </c>
      <c r="C136" s="18" t="s">
        <v>109</v>
      </c>
      <c r="D136" s="20">
        <v>1.03</v>
      </c>
      <c r="E136" s="52"/>
      <c r="F136" s="53"/>
      <c r="G136" s="78"/>
      <c r="H136" s="5"/>
      <c r="I136" s="5"/>
      <c r="J136" s="5"/>
      <c r="K136" s="5"/>
      <c r="L136" s="5"/>
    </row>
    <row r="137" spans="1:12">
      <c r="A137" s="42" t="s">
        <v>312</v>
      </c>
      <c r="B137" s="50" t="s">
        <v>115</v>
      </c>
      <c r="C137" s="50" t="s">
        <v>107</v>
      </c>
      <c r="D137" s="50"/>
      <c r="E137" s="50"/>
      <c r="F137" s="50"/>
      <c r="G137" s="78"/>
      <c r="H137" s="5"/>
      <c r="I137" s="5"/>
      <c r="J137" s="5"/>
      <c r="K137" s="5"/>
      <c r="L137" s="5"/>
    </row>
    <row r="138" spans="1:12" ht="58.2" customHeight="1">
      <c r="A138" s="31" t="s">
        <v>352</v>
      </c>
      <c r="B138" s="51" t="s">
        <v>116</v>
      </c>
      <c r="C138" s="18" t="s">
        <v>72</v>
      </c>
      <c r="D138" s="20">
        <v>31.2</v>
      </c>
      <c r="E138" s="52"/>
      <c r="F138" s="53"/>
      <c r="G138" s="78"/>
      <c r="H138" s="5"/>
      <c r="I138" s="5"/>
      <c r="J138" s="5"/>
      <c r="K138" s="5"/>
      <c r="L138" s="5"/>
    </row>
    <row r="139" spans="1:12">
      <c r="A139" s="42" t="s">
        <v>313</v>
      </c>
      <c r="B139" s="89" t="s">
        <v>119</v>
      </c>
      <c r="C139" s="89" t="s">
        <v>107</v>
      </c>
      <c r="D139" s="89"/>
      <c r="E139" s="89"/>
      <c r="F139" s="89"/>
      <c r="G139" s="78"/>
      <c r="H139" s="5"/>
      <c r="I139" s="5"/>
      <c r="J139" s="5"/>
      <c r="K139" s="5"/>
      <c r="L139" s="5"/>
    </row>
    <row r="140" spans="1:12" ht="158.4">
      <c r="A140" s="31" t="s">
        <v>353</v>
      </c>
      <c r="B140" s="51" t="s">
        <v>120</v>
      </c>
      <c r="C140" s="18" t="s">
        <v>72</v>
      </c>
      <c r="D140" s="20">
        <v>51</v>
      </c>
      <c r="E140" s="52"/>
      <c r="F140" s="53"/>
      <c r="G140" s="78"/>
      <c r="H140" s="5"/>
      <c r="I140" s="5"/>
      <c r="J140" s="5"/>
      <c r="K140" s="5"/>
      <c r="L140" s="5"/>
    </row>
    <row r="141" spans="1:12" ht="79.2">
      <c r="A141" s="31" t="s">
        <v>354</v>
      </c>
      <c r="B141" s="55" t="s">
        <v>121</v>
      </c>
      <c r="C141" s="18" t="s">
        <v>72</v>
      </c>
      <c r="D141" s="20">
        <v>13</v>
      </c>
      <c r="E141" s="52"/>
      <c r="F141" s="53"/>
      <c r="G141" s="78"/>
      <c r="H141" s="5"/>
      <c r="I141" s="5"/>
      <c r="J141" s="5"/>
      <c r="K141" s="5"/>
      <c r="L141" s="5"/>
    </row>
    <row r="142" spans="1:12" ht="39.6">
      <c r="A142" s="31" t="s">
        <v>355</v>
      </c>
      <c r="B142" s="55" t="s">
        <v>122</v>
      </c>
      <c r="C142" s="18" t="s">
        <v>72</v>
      </c>
      <c r="D142" s="20">
        <v>4.2699999999999996</v>
      </c>
      <c r="E142" s="52"/>
      <c r="F142" s="53"/>
      <c r="G142" s="78"/>
      <c r="H142" s="5"/>
      <c r="I142" s="5"/>
      <c r="J142" s="5"/>
      <c r="K142" s="5"/>
      <c r="L142" s="5"/>
    </row>
    <row r="143" spans="1:12" ht="39.6">
      <c r="A143" s="31" t="s">
        <v>356</v>
      </c>
      <c r="B143" s="55" t="s">
        <v>123</v>
      </c>
      <c r="C143" s="17" t="s">
        <v>118</v>
      </c>
      <c r="D143" s="20">
        <v>8.3000000000000007</v>
      </c>
      <c r="E143" s="52"/>
      <c r="F143" s="53"/>
      <c r="G143" s="78"/>
      <c r="H143" s="5"/>
      <c r="I143" s="5"/>
      <c r="J143" s="5"/>
      <c r="K143" s="5"/>
      <c r="L143" s="5"/>
    </row>
    <row r="144" spans="1:12">
      <c r="A144" s="42" t="s">
        <v>314</v>
      </c>
      <c r="B144" s="89" t="s">
        <v>124</v>
      </c>
      <c r="C144" s="89" t="s">
        <v>107</v>
      </c>
      <c r="D144" s="89"/>
      <c r="E144" s="89"/>
      <c r="F144" s="89"/>
      <c r="G144" s="78"/>
      <c r="H144" s="5"/>
      <c r="I144" s="5"/>
      <c r="J144" s="5"/>
      <c r="K144" s="5"/>
      <c r="L144" s="5"/>
    </row>
    <row r="145" spans="1:12" ht="66">
      <c r="A145" s="31" t="s">
        <v>357</v>
      </c>
      <c r="B145" s="55" t="s">
        <v>566</v>
      </c>
      <c r="C145" s="17" t="s">
        <v>125</v>
      </c>
      <c r="D145" s="20">
        <v>1</v>
      </c>
      <c r="E145" s="52"/>
      <c r="F145" s="53"/>
      <c r="G145" s="78"/>
      <c r="H145" s="5"/>
      <c r="I145" s="5"/>
      <c r="J145" s="5"/>
      <c r="K145" s="5"/>
      <c r="L145" s="5"/>
    </row>
    <row r="146" spans="1:12" ht="105.6">
      <c r="A146" s="31" t="s">
        <v>358</v>
      </c>
      <c r="B146" s="56" t="s">
        <v>126</v>
      </c>
      <c r="C146" s="17" t="s">
        <v>117</v>
      </c>
      <c r="D146" s="20">
        <v>1.2</v>
      </c>
      <c r="E146" s="52"/>
      <c r="F146" s="53"/>
      <c r="G146" s="78"/>
      <c r="H146" s="5"/>
      <c r="I146" s="5"/>
      <c r="J146" s="5"/>
      <c r="K146" s="5"/>
      <c r="L146" s="5"/>
    </row>
    <row r="147" spans="1:12">
      <c r="A147" s="42" t="s">
        <v>315</v>
      </c>
      <c r="B147" s="89" t="s">
        <v>127</v>
      </c>
      <c r="C147" s="89" t="s">
        <v>107</v>
      </c>
      <c r="D147" s="89"/>
      <c r="E147" s="89"/>
      <c r="F147" s="89"/>
      <c r="G147" s="78"/>
      <c r="H147" s="5"/>
      <c r="I147" s="5"/>
      <c r="J147" s="5"/>
      <c r="K147" s="5"/>
      <c r="L147" s="5"/>
    </row>
    <row r="148" spans="1:12" ht="92.4">
      <c r="A148" s="31" t="s">
        <v>359</v>
      </c>
      <c r="B148" s="55" t="s">
        <v>128</v>
      </c>
      <c r="C148" s="17" t="s">
        <v>125</v>
      </c>
      <c r="D148" s="20">
        <v>1</v>
      </c>
      <c r="E148" s="52"/>
      <c r="F148" s="53"/>
      <c r="G148" s="78"/>
      <c r="H148" s="5"/>
      <c r="I148" s="5"/>
      <c r="J148" s="5"/>
      <c r="K148" s="5"/>
      <c r="L148" s="5"/>
    </row>
    <row r="149" spans="1:12">
      <c r="A149" s="31" t="s">
        <v>360</v>
      </c>
      <c r="B149" s="57" t="s">
        <v>129</v>
      </c>
      <c r="C149" s="31" t="s">
        <v>125</v>
      </c>
      <c r="D149" s="20">
        <v>1</v>
      </c>
      <c r="E149" s="58"/>
      <c r="F149" s="53"/>
      <c r="G149" s="78"/>
      <c r="H149" s="5"/>
      <c r="I149" s="5"/>
      <c r="J149" s="5"/>
      <c r="K149" s="5"/>
      <c r="L149" s="5"/>
    </row>
    <row r="150" spans="1:12" ht="26.4">
      <c r="A150" s="31" t="s">
        <v>361</v>
      </c>
      <c r="B150" s="57" t="s">
        <v>130</v>
      </c>
      <c r="C150" s="31" t="s">
        <v>125</v>
      </c>
      <c r="D150" s="20">
        <v>2</v>
      </c>
      <c r="E150" s="58"/>
      <c r="F150" s="53"/>
      <c r="G150" s="78"/>
      <c r="H150" s="5"/>
      <c r="I150" s="5"/>
      <c r="J150" s="5"/>
      <c r="K150" s="5"/>
      <c r="L150" s="5"/>
    </row>
    <row r="151" spans="1:12">
      <c r="A151" s="42" t="s">
        <v>316</v>
      </c>
      <c r="B151" s="89" t="s">
        <v>131</v>
      </c>
      <c r="C151" s="89" t="s">
        <v>107</v>
      </c>
      <c r="D151" s="89"/>
      <c r="E151" s="89"/>
      <c r="F151" s="89"/>
      <c r="G151" s="78"/>
      <c r="H151" s="5"/>
      <c r="I151" s="5"/>
      <c r="J151" s="5"/>
      <c r="K151" s="5"/>
      <c r="L151" s="5"/>
    </row>
    <row r="152" spans="1:12">
      <c r="A152" s="31" t="s">
        <v>362</v>
      </c>
      <c r="B152" s="56" t="s">
        <v>132</v>
      </c>
      <c r="C152" s="17" t="s">
        <v>125</v>
      </c>
      <c r="D152" s="20">
        <v>1</v>
      </c>
      <c r="E152" s="52"/>
      <c r="F152" s="53"/>
      <c r="G152" s="78"/>
      <c r="H152" s="5"/>
      <c r="I152" s="5"/>
      <c r="J152" s="5"/>
      <c r="K152" s="5"/>
      <c r="L152" s="5"/>
    </row>
    <row r="153" spans="1:12">
      <c r="A153" s="31" t="s">
        <v>363</v>
      </c>
      <c r="B153" s="56" t="s">
        <v>133</v>
      </c>
      <c r="C153" s="17" t="s">
        <v>125</v>
      </c>
      <c r="D153" s="20">
        <v>1</v>
      </c>
      <c r="E153" s="52"/>
      <c r="F153" s="53"/>
      <c r="G153" s="78"/>
      <c r="H153" s="5"/>
      <c r="I153" s="5"/>
      <c r="J153" s="5"/>
      <c r="K153" s="5"/>
      <c r="L153" s="5"/>
    </row>
    <row r="154" spans="1:12">
      <c r="A154" s="31" t="s">
        <v>364</v>
      </c>
      <c r="B154" s="56" t="s">
        <v>134</v>
      </c>
      <c r="C154" s="17" t="s">
        <v>125</v>
      </c>
      <c r="D154" s="20">
        <v>1</v>
      </c>
      <c r="E154" s="52"/>
      <c r="F154" s="53"/>
      <c r="G154" s="78"/>
      <c r="H154" s="5"/>
      <c r="I154" s="5"/>
      <c r="J154" s="5"/>
      <c r="K154" s="5"/>
      <c r="L154" s="5"/>
    </row>
    <row r="155" spans="1:12" ht="26.4">
      <c r="A155" s="31" t="s">
        <v>365</v>
      </c>
      <c r="B155" s="56" t="s">
        <v>135</v>
      </c>
      <c r="C155" s="17" t="s">
        <v>125</v>
      </c>
      <c r="D155" s="20">
        <v>1</v>
      </c>
      <c r="E155" s="52"/>
      <c r="F155" s="53"/>
      <c r="G155" s="78"/>
      <c r="H155" s="5"/>
      <c r="I155" s="5"/>
      <c r="J155" s="5"/>
      <c r="K155" s="5"/>
      <c r="L155" s="5"/>
    </row>
    <row r="156" spans="1:12" ht="26.4">
      <c r="A156" s="31" t="s">
        <v>366</v>
      </c>
      <c r="B156" s="51" t="s">
        <v>136</v>
      </c>
      <c r="C156" s="17" t="s">
        <v>125</v>
      </c>
      <c r="D156" s="20">
        <v>1</v>
      </c>
      <c r="E156" s="52"/>
      <c r="F156" s="53"/>
      <c r="G156" s="78"/>
      <c r="H156" s="5"/>
      <c r="I156" s="5"/>
      <c r="J156" s="5"/>
      <c r="K156" s="5"/>
      <c r="L156" s="5"/>
    </row>
    <row r="157" spans="1:12">
      <c r="A157" s="42" t="s">
        <v>317</v>
      </c>
      <c r="B157" s="89" t="s">
        <v>137</v>
      </c>
      <c r="C157" s="89" t="s">
        <v>107</v>
      </c>
      <c r="D157" s="89"/>
      <c r="E157" s="89"/>
      <c r="F157" s="89"/>
      <c r="G157" s="78"/>
      <c r="H157" s="5"/>
      <c r="I157" s="5"/>
      <c r="J157" s="5"/>
      <c r="K157" s="5"/>
      <c r="L157" s="5"/>
    </row>
    <row r="158" spans="1:12" ht="92.4">
      <c r="A158" s="31" t="s">
        <v>317</v>
      </c>
      <c r="B158" s="16" t="s">
        <v>97</v>
      </c>
      <c r="C158" s="17" t="s">
        <v>125</v>
      </c>
      <c r="D158" s="20">
        <v>1</v>
      </c>
      <c r="E158" s="59"/>
      <c r="F158" s="53"/>
      <c r="G158" s="78"/>
      <c r="H158" s="5"/>
      <c r="I158" s="5"/>
      <c r="J158" s="5"/>
      <c r="K158" s="5"/>
      <c r="L158" s="5"/>
    </row>
    <row r="159" spans="1:12" ht="92.4">
      <c r="A159" s="31" t="s">
        <v>367</v>
      </c>
      <c r="B159" s="73" t="s">
        <v>138</v>
      </c>
      <c r="C159" s="17" t="s">
        <v>125</v>
      </c>
      <c r="D159" s="20">
        <v>1</v>
      </c>
      <c r="E159" s="59"/>
      <c r="F159" s="53"/>
      <c r="G159" s="78"/>
      <c r="H159" s="5"/>
      <c r="I159" s="5"/>
      <c r="J159" s="5"/>
      <c r="K159" s="5"/>
      <c r="L159" s="5"/>
    </row>
    <row r="160" spans="1:12">
      <c r="A160" s="38">
        <v>3.2</v>
      </c>
      <c r="B160" s="111" t="s">
        <v>139</v>
      </c>
      <c r="C160" s="111"/>
      <c r="D160" s="111"/>
      <c r="E160" s="111"/>
      <c r="F160" s="111"/>
      <c r="G160" s="78"/>
      <c r="H160" s="5"/>
      <c r="I160" s="5"/>
      <c r="J160" s="5"/>
      <c r="K160" s="5"/>
      <c r="L160" s="5"/>
    </row>
    <row r="161" spans="1:12">
      <c r="A161" s="42" t="s">
        <v>318</v>
      </c>
      <c r="B161" s="89" t="s">
        <v>103</v>
      </c>
      <c r="C161" s="89"/>
      <c r="D161" s="89"/>
      <c r="E161" s="89"/>
      <c r="F161" s="89"/>
      <c r="G161" s="78"/>
      <c r="H161" s="5"/>
      <c r="I161" s="5"/>
      <c r="J161" s="5"/>
      <c r="K161" s="5"/>
      <c r="L161" s="5"/>
    </row>
    <row r="162" spans="1:12">
      <c r="A162" s="31" t="s">
        <v>368</v>
      </c>
      <c r="B162" s="51" t="s">
        <v>104</v>
      </c>
      <c r="C162" s="17" t="s">
        <v>72</v>
      </c>
      <c r="D162" s="20">
        <v>105.23</v>
      </c>
      <c r="E162" s="52"/>
      <c r="F162" s="53"/>
      <c r="G162" s="78"/>
      <c r="H162" s="5"/>
      <c r="I162" s="5"/>
      <c r="J162" s="5"/>
      <c r="K162" s="5"/>
      <c r="L162" s="5"/>
    </row>
    <row r="163" spans="1:12">
      <c r="A163" s="31" t="s">
        <v>369</v>
      </c>
      <c r="B163" s="51" t="s">
        <v>105</v>
      </c>
      <c r="C163" s="18" t="s">
        <v>72</v>
      </c>
      <c r="D163" s="20">
        <v>105.23</v>
      </c>
      <c r="E163" s="52"/>
      <c r="F163" s="53"/>
      <c r="G163" s="79"/>
      <c r="H163" s="5"/>
      <c r="I163" s="5"/>
      <c r="J163" s="5"/>
      <c r="K163" s="5"/>
      <c r="L163" s="5"/>
    </row>
    <row r="164" spans="1:12">
      <c r="A164" s="42" t="s">
        <v>319</v>
      </c>
      <c r="B164" s="89" t="s">
        <v>140</v>
      </c>
      <c r="C164" s="89"/>
      <c r="D164" s="89"/>
      <c r="E164" s="89"/>
      <c r="F164" s="89"/>
      <c r="G164" s="78"/>
      <c r="H164" s="5"/>
      <c r="I164" s="5"/>
      <c r="J164" s="5"/>
      <c r="K164" s="5"/>
      <c r="L164" s="5"/>
    </row>
    <row r="165" spans="1:12">
      <c r="A165" s="31" t="s">
        <v>370</v>
      </c>
      <c r="B165" s="16" t="s">
        <v>141</v>
      </c>
      <c r="C165" s="31" t="s">
        <v>142</v>
      </c>
      <c r="D165" s="13">
        <v>54.59</v>
      </c>
      <c r="E165" s="52"/>
      <c r="F165" s="47"/>
      <c r="G165" s="78"/>
      <c r="H165" s="5"/>
      <c r="I165" s="5"/>
      <c r="J165" s="5"/>
      <c r="K165" s="5"/>
      <c r="L165" s="5"/>
    </row>
    <row r="166" spans="1:12">
      <c r="A166" s="31" t="s">
        <v>371</v>
      </c>
      <c r="B166" s="16" t="s">
        <v>143</v>
      </c>
      <c r="C166" s="31" t="s">
        <v>142</v>
      </c>
      <c r="D166" s="13">
        <v>5.76</v>
      </c>
      <c r="E166" s="52"/>
      <c r="F166" s="47"/>
      <c r="G166" s="78"/>
      <c r="H166" s="5"/>
      <c r="I166" s="5"/>
      <c r="J166" s="5"/>
      <c r="K166" s="5"/>
      <c r="L166" s="5"/>
    </row>
    <row r="167" spans="1:12" ht="26.4">
      <c r="A167" s="31" t="s">
        <v>372</v>
      </c>
      <c r="B167" s="16" t="s">
        <v>174</v>
      </c>
      <c r="C167" s="31" t="s">
        <v>142</v>
      </c>
      <c r="D167" s="13">
        <v>33.4</v>
      </c>
      <c r="E167" s="52"/>
      <c r="F167" s="47"/>
      <c r="G167" s="78"/>
      <c r="H167" s="5"/>
      <c r="I167" s="5"/>
      <c r="J167" s="5"/>
      <c r="K167" s="5"/>
      <c r="L167" s="5"/>
    </row>
    <row r="168" spans="1:12">
      <c r="A168" s="31" t="s">
        <v>373</v>
      </c>
      <c r="B168" s="16" t="s">
        <v>144</v>
      </c>
      <c r="C168" s="31" t="s">
        <v>142</v>
      </c>
      <c r="D168" s="13">
        <v>21.2</v>
      </c>
      <c r="E168" s="52"/>
      <c r="F168" s="47"/>
      <c r="G168" s="78"/>
      <c r="H168" s="5"/>
      <c r="I168" s="5"/>
      <c r="J168" s="5"/>
      <c r="K168" s="5"/>
      <c r="L168" s="5"/>
    </row>
    <row r="169" spans="1:12">
      <c r="A169" s="31" t="s">
        <v>374</v>
      </c>
      <c r="B169" s="16" t="s">
        <v>145</v>
      </c>
      <c r="C169" s="31" t="s">
        <v>142</v>
      </c>
      <c r="D169" s="13">
        <v>10.6</v>
      </c>
      <c r="E169" s="52"/>
      <c r="F169" s="47"/>
      <c r="G169" s="78"/>
      <c r="H169" s="5"/>
      <c r="I169" s="5"/>
      <c r="J169" s="5"/>
      <c r="K169" s="5"/>
      <c r="L169" s="5"/>
    </row>
    <row r="170" spans="1:12" ht="13.8">
      <c r="A170" s="31" t="s">
        <v>375</v>
      </c>
      <c r="B170" s="74" t="s">
        <v>112</v>
      </c>
      <c r="C170" s="13" t="s">
        <v>142</v>
      </c>
      <c r="D170" s="20">
        <f>ROUND(+D167*1.3,2)</f>
        <v>43.42</v>
      </c>
      <c r="E170" s="75"/>
      <c r="F170" s="53"/>
      <c r="G170" s="78"/>
      <c r="H170" s="5"/>
      <c r="I170" s="5"/>
      <c r="J170" s="5"/>
      <c r="K170" s="5"/>
      <c r="L170" s="5"/>
    </row>
    <row r="171" spans="1:12">
      <c r="A171" s="42" t="s">
        <v>320</v>
      </c>
      <c r="B171" s="89" t="s">
        <v>146</v>
      </c>
      <c r="C171" s="89"/>
      <c r="D171" s="89"/>
      <c r="E171" s="89"/>
      <c r="F171" s="89"/>
      <c r="G171" s="78"/>
      <c r="H171" s="5"/>
      <c r="I171" s="5"/>
      <c r="J171" s="5"/>
      <c r="K171" s="5"/>
      <c r="L171" s="5"/>
    </row>
    <row r="172" spans="1:12" ht="26.4">
      <c r="A172" s="31" t="s">
        <v>376</v>
      </c>
      <c r="B172" s="16" t="s">
        <v>147</v>
      </c>
      <c r="C172" s="31" t="s">
        <v>142</v>
      </c>
      <c r="D172" s="13">
        <v>4.8499999999999996</v>
      </c>
      <c r="E172" s="52"/>
      <c r="F172" s="47"/>
      <c r="G172" s="78"/>
      <c r="H172" s="5"/>
      <c r="I172" s="5"/>
      <c r="J172" s="5"/>
      <c r="K172" s="5"/>
      <c r="L172" s="5"/>
    </row>
    <row r="173" spans="1:12" ht="26.4">
      <c r="A173" s="31" t="s">
        <v>377</v>
      </c>
      <c r="B173" s="16" t="s">
        <v>148</v>
      </c>
      <c r="C173" s="31" t="s">
        <v>13</v>
      </c>
      <c r="D173" s="13">
        <v>106</v>
      </c>
      <c r="E173" s="52"/>
      <c r="F173" s="47"/>
      <c r="G173" s="78"/>
      <c r="H173" s="5"/>
      <c r="I173" s="5"/>
      <c r="J173" s="5"/>
      <c r="K173" s="5"/>
      <c r="L173" s="5"/>
    </row>
    <row r="174" spans="1:12" ht="26.4">
      <c r="A174" s="31" t="s">
        <v>378</v>
      </c>
      <c r="B174" s="16" t="s">
        <v>171</v>
      </c>
      <c r="C174" s="31" t="s">
        <v>142</v>
      </c>
      <c r="D174" s="13">
        <v>1.55</v>
      </c>
      <c r="E174" s="52"/>
      <c r="F174" s="47"/>
      <c r="G174" s="78"/>
      <c r="H174" s="5"/>
      <c r="I174" s="5"/>
      <c r="J174" s="5"/>
      <c r="K174" s="5"/>
      <c r="L174" s="5"/>
    </row>
    <row r="175" spans="1:12" ht="26.4">
      <c r="A175" s="31" t="s">
        <v>379</v>
      </c>
      <c r="B175" s="16" t="s">
        <v>172</v>
      </c>
      <c r="C175" s="31" t="s">
        <v>142</v>
      </c>
      <c r="D175" s="13">
        <v>6.92</v>
      </c>
      <c r="E175" s="52"/>
      <c r="F175" s="47"/>
      <c r="G175" s="78"/>
      <c r="H175" s="5"/>
      <c r="I175" s="5"/>
      <c r="J175" s="5"/>
      <c r="K175" s="5"/>
      <c r="L175" s="5"/>
    </row>
    <row r="176" spans="1:12" ht="26.4">
      <c r="A176" s="31" t="s">
        <v>380</v>
      </c>
      <c r="B176" s="16" t="s">
        <v>173</v>
      </c>
      <c r="C176" s="31" t="s">
        <v>142</v>
      </c>
      <c r="D176" s="13">
        <v>4.6100000000000003</v>
      </c>
      <c r="E176" s="52"/>
      <c r="F176" s="47"/>
      <c r="G176" s="78"/>
      <c r="H176" s="5"/>
      <c r="I176" s="5"/>
      <c r="J176" s="5"/>
      <c r="K176" s="5"/>
      <c r="L176" s="5"/>
    </row>
    <row r="177" spans="1:12" ht="39.6">
      <c r="A177" s="31" t="s">
        <v>381</v>
      </c>
      <c r="B177" s="16" t="s">
        <v>149</v>
      </c>
      <c r="C177" s="31" t="s">
        <v>13</v>
      </c>
      <c r="D177" s="13">
        <f>(31*4)+30</f>
        <v>154</v>
      </c>
      <c r="E177" s="52"/>
      <c r="F177" s="47"/>
      <c r="G177" s="78"/>
      <c r="H177" s="5"/>
      <c r="I177" s="5"/>
      <c r="J177" s="5"/>
      <c r="K177" s="5"/>
      <c r="L177" s="5"/>
    </row>
    <row r="178" spans="1:12" ht="39.6">
      <c r="A178" s="31" t="s">
        <v>382</v>
      </c>
      <c r="B178" s="16" t="s">
        <v>150</v>
      </c>
      <c r="C178" s="60" t="s">
        <v>13</v>
      </c>
      <c r="D178" s="13">
        <v>1.83</v>
      </c>
      <c r="E178" s="52"/>
      <c r="F178" s="47"/>
      <c r="G178" s="78"/>
      <c r="H178" s="5"/>
      <c r="I178" s="5"/>
      <c r="J178" s="5"/>
      <c r="K178" s="5"/>
      <c r="L178" s="5"/>
    </row>
    <row r="179" spans="1:12">
      <c r="A179" s="42" t="s">
        <v>321</v>
      </c>
      <c r="B179" s="89" t="s">
        <v>151</v>
      </c>
      <c r="C179" s="89"/>
      <c r="D179" s="89"/>
      <c r="E179" s="89"/>
      <c r="F179" s="89"/>
      <c r="G179" s="78"/>
      <c r="H179" s="5"/>
      <c r="I179" s="5"/>
      <c r="J179" s="5"/>
      <c r="K179" s="5"/>
      <c r="L179" s="5"/>
    </row>
    <row r="180" spans="1:12" ht="171.6">
      <c r="A180" s="31" t="s">
        <v>383</v>
      </c>
      <c r="B180" s="16" t="s">
        <v>576</v>
      </c>
      <c r="C180" s="60" t="s">
        <v>13</v>
      </c>
      <c r="D180" s="13">
        <v>132</v>
      </c>
      <c r="E180" s="52"/>
      <c r="F180" s="47"/>
      <c r="G180" s="78"/>
      <c r="H180" s="5"/>
      <c r="I180" s="5"/>
      <c r="J180" s="5"/>
      <c r="K180" s="5"/>
      <c r="L180" s="5"/>
    </row>
    <row r="181" spans="1:12" ht="79.2">
      <c r="A181" s="31" t="s">
        <v>384</v>
      </c>
      <c r="B181" s="16" t="s">
        <v>572</v>
      </c>
      <c r="C181" s="31" t="s">
        <v>152</v>
      </c>
      <c r="D181" s="13">
        <v>35.65</v>
      </c>
      <c r="E181" s="52"/>
      <c r="F181" s="47"/>
      <c r="G181" s="78"/>
      <c r="H181" s="5"/>
      <c r="I181" s="5"/>
      <c r="J181" s="5"/>
      <c r="K181" s="5"/>
      <c r="L181" s="5"/>
    </row>
    <row r="182" spans="1:12">
      <c r="A182" s="42" t="s">
        <v>322</v>
      </c>
      <c r="B182" s="89" t="s">
        <v>124</v>
      </c>
      <c r="C182" s="89"/>
      <c r="D182" s="89"/>
      <c r="E182" s="89"/>
      <c r="F182" s="89"/>
      <c r="G182" s="78"/>
      <c r="H182" s="5"/>
      <c r="I182" s="5"/>
      <c r="J182" s="5"/>
      <c r="K182" s="5"/>
      <c r="L182" s="5"/>
    </row>
    <row r="183" spans="1:12" ht="132">
      <c r="A183" s="31" t="s">
        <v>385</v>
      </c>
      <c r="B183" s="44" t="s">
        <v>153</v>
      </c>
      <c r="C183" s="31" t="s">
        <v>13</v>
      </c>
      <c r="D183" s="13">
        <v>10.78</v>
      </c>
      <c r="E183" s="52"/>
      <c r="F183" s="47"/>
      <c r="G183" s="78"/>
      <c r="H183" s="5"/>
      <c r="I183" s="5"/>
      <c r="J183" s="5"/>
      <c r="K183" s="5"/>
      <c r="L183" s="5"/>
    </row>
    <row r="184" spans="1:12">
      <c r="A184" s="31" t="s">
        <v>386</v>
      </c>
      <c r="B184" s="16" t="s">
        <v>154</v>
      </c>
      <c r="C184" s="31" t="s">
        <v>18</v>
      </c>
      <c r="D184" s="13">
        <v>1</v>
      </c>
      <c r="E184" s="52"/>
      <c r="F184" s="47"/>
      <c r="G184" s="78"/>
      <c r="H184" s="5"/>
      <c r="I184" s="5"/>
      <c r="J184" s="5"/>
      <c r="K184" s="5"/>
      <c r="L184" s="5"/>
    </row>
    <row r="185" spans="1:12" ht="92.4">
      <c r="A185" s="31" t="s">
        <v>387</v>
      </c>
      <c r="B185" s="16" t="s">
        <v>567</v>
      </c>
      <c r="C185" s="31" t="s">
        <v>18</v>
      </c>
      <c r="D185" s="13">
        <v>2</v>
      </c>
      <c r="E185" s="52"/>
      <c r="F185" s="47"/>
      <c r="G185" s="78"/>
      <c r="H185" s="5"/>
      <c r="I185" s="5"/>
      <c r="J185" s="5"/>
      <c r="K185" s="5"/>
      <c r="L185" s="5"/>
    </row>
    <row r="186" spans="1:12">
      <c r="A186" s="42" t="s">
        <v>323</v>
      </c>
      <c r="B186" s="89" t="s">
        <v>70</v>
      </c>
      <c r="C186" s="89"/>
      <c r="D186" s="89"/>
      <c r="E186" s="89"/>
      <c r="F186" s="89"/>
      <c r="G186" s="78"/>
      <c r="H186" s="5"/>
      <c r="I186" s="5"/>
      <c r="J186" s="5"/>
      <c r="K186" s="5"/>
      <c r="L186" s="5"/>
    </row>
    <row r="187" spans="1:12" ht="52.8">
      <c r="A187" s="31" t="s">
        <v>388</v>
      </c>
      <c r="B187" s="16" t="s">
        <v>155</v>
      </c>
      <c r="C187" s="31" t="s">
        <v>13</v>
      </c>
      <c r="D187" s="13">
        <v>261</v>
      </c>
      <c r="E187" s="52"/>
      <c r="F187" s="47"/>
      <c r="G187" s="78"/>
      <c r="H187" s="5"/>
      <c r="I187" s="5"/>
      <c r="J187" s="5"/>
      <c r="K187" s="5"/>
      <c r="L187" s="5"/>
    </row>
    <row r="188" spans="1:12">
      <c r="A188" s="31" t="s">
        <v>389</v>
      </c>
      <c r="B188" s="16" t="s">
        <v>156</v>
      </c>
      <c r="C188" s="31" t="s">
        <v>13</v>
      </c>
      <c r="D188" s="13">
        <v>261</v>
      </c>
      <c r="E188" s="52"/>
      <c r="F188" s="47"/>
      <c r="G188" s="78"/>
      <c r="H188" s="5"/>
      <c r="I188" s="5"/>
      <c r="J188" s="5"/>
      <c r="K188" s="5"/>
      <c r="L188" s="5"/>
    </row>
    <row r="189" spans="1:12" ht="66">
      <c r="A189" s="31" t="s">
        <v>390</v>
      </c>
      <c r="B189" s="44" t="s">
        <v>71</v>
      </c>
      <c r="C189" s="31" t="s">
        <v>13</v>
      </c>
      <c r="D189" s="13">
        <v>70</v>
      </c>
      <c r="E189" s="52"/>
      <c r="F189" s="47"/>
      <c r="G189" s="78"/>
      <c r="H189" s="5"/>
      <c r="I189" s="5"/>
      <c r="J189" s="5"/>
      <c r="K189" s="5"/>
      <c r="L189" s="5"/>
    </row>
    <row r="190" spans="1:12" ht="52.8">
      <c r="A190" s="31" t="s">
        <v>391</v>
      </c>
      <c r="B190" s="44" t="s">
        <v>73</v>
      </c>
      <c r="C190" s="31" t="s">
        <v>13</v>
      </c>
      <c r="D190" s="13">
        <v>56</v>
      </c>
      <c r="E190" s="52"/>
      <c r="F190" s="47"/>
      <c r="G190" s="78"/>
      <c r="H190" s="5"/>
      <c r="I190" s="5"/>
      <c r="J190" s="5"/>
      <c r="K190" s="5"/>
      <c r="L190" s="5"/>
    </row>
    <row r="191" spans="1:12" ht="66">
      <c r="A191" s="31" t="s">
        <v>392</v>
      </c>
      <c r="B191" s="44" t="s">
        <v>74</v>
      </c>
      <c r="C191" s="31" t="s">
        <v>13</v>
      </c>
      <c r="D191" s="13">
        <v>140</v>
      </c>
      <c r="E191" s="52"/>
      <c r="F191" s="47"/>
      <c r="G191" s="78"/>
      <c r="H191" s="5"/>
      <c r="I191" s="5"/>
      <c r="J191" s="5"/>
      <c r="K191" s="5"/>
      <c r="L191" s="5"/>
    </row>
    <row r="192" spans="1:12">
      <c r="A192" s="31" t="s">
        <v>393</v>
      </c>
      <c r="B192" s="16" t="s">
        <v>157</v>
      </c>
      <c r="C192" s="31" t="s">
        <v>13</v>
      </c>
      <c r="D192" s="13">
        <v>40</v>
      </c>
      <c r="E192" s="52"/>
      <c r="F192" s="47"/>
      <c r="G192" s="78"/>
      <c r="H192" s="5"/>
      <c r="I192" s="5"/>
      <c r="J192" s="5"/>
      <c r="K192" s="5"/>
      <c r="L192" s="5"/>
    </row>
    <row r="193" spans="1:12" ht="52.8">
      <c r="A193" s="31" t="s">
        <v>394</v>
      </c>
      <c r="B193" s="16" t="s">
        <v>158</v>
      </c>
      <c r="C193" s="31" t="s">
        <v>99</v>
      </c>
      <c r="D193" s="13">
        <v>2</v>
      </c>
      <c r="E193" s="52"/>
      <c r="F193" s="47"/>
      <c r="G193" s="78"/>
      <c r="H193" s="5"/>
      <c r="I193" s="5"/>
      <c r="J193" s="5"/>
      <c r="K193" s="5"/>
      <c r="L193" s="5"/>
    </row>
    <row r="194" spans="1:12" ht="52.8">
      <c r="A194" s="31" t="s">
        <v>395</v>
      </c>
      <c r="B194" s="16" t="s">
        <v>159</v>
      </c>
      <c r="C194" s="31" t="s">
        <v>99</v>
      </c>
      <c r="D194" s="13">
        <v>2</v>
      </c>
      <c r="E194" s="52"/>
      <c r="F194" s="47"/>
      <c r="G194" s="78"/>
      <c r="H194" s="5"/>
      <c r="I194" s="5"/>
      <c r="J194" s="5"/>
      <c r="K194" s="5"/>
      <c r="L194" s="5"/>
    </row>
    <row r="195" spans="1:12" ht="52.8">
      <c r="A195" s="31" t="s">
        <v>396</v>
      </c>
      <c r="B195" s="16" t="s">
        <v>160</v>
      </c>
      <c r="C195" s="31" t="s">
        <v>18</v>
      </c>
      <c r="D195" s="13">
        <v>2</v>
      </c>
      <c r="E195" s="52"/>
      <c r="F195" s="47"/>
      <c r="G195" s="78"/>
      <c r="H195" s="5"/>
      <c r="I195" s="5"/>
      <c r="J195" s="5"/>
      <c r="K195" s="5"/>
      <c r="L195" s="5"/>
    </row>
    <row r="196" spans="1:12">
      <c r="A196" s="42" t="s">
        <v>324</v>
      </c>
      <c r="B196" s="89" t="s">
        <v>77</v>
      </c>
      <c r="C196" s="89"/>
      <c r="D196" s="89"/>
      <c r="E196" s="89"/>
      <c r="F196" s="89"/>
      <c r="G196" s="78"/>
      <c r="H196" s="5"/>
      <c r="I196" s="5"/>
      <c r="J196" s="5"/>
      <c r="K196" s="5"/>
      <c r="L196" s="5"/>
    </row>
    <row r="197" spans="1:12" ht="39.6">
      <c r="A197" s="31" t="s">
        <v>397</v>
      </c>
      <c r="B197" s="57" t="s">
        <v>161</v>
      </c>
      <c r="C197" s="31" t="s">
        <v>13</v>
      </c>
      <c r="D197" s="13">
        <v>106</v>
      </c>
      <c r="E197" s="52"/>
      <c r="F197" s="47"/>
      <c r="G197" s="78"/>
      <c r="H197" s="5"/>
      <c r="I197" s="5"/>
      <c r="J197" s="5"/>
      <c r="K197" s="5"/>
      <c r="L197" s="5"/>
    </row>
    <row r="198" spans="1:12" ht="39.6">
      <c r="A198" s="31" t="s">
        <v>398</v>
      </c>
      <c r="B198" s="57" t="s">
        <v>162</v>
      </c>
      <c r="C198" s="31" t="s">
        <v>152</v>
      </c>
      <c r="D198" s="13">
        <v>36</v>
      </c>
      <c r="E198" s="52"/>
      <c r="F198" s="47"/>
      <c r="G198" s="78"/>
      <c r="H198" s="5"/>
      <c r="I198" s="5"/>
      <c r="J198" s="5"/>
      <c r="K198" s="5"/>
      <c r="L198" s="5"/>
    </row>
    <row r="199" spans="1:12">
      <c r="A199" s="42" t="s">
        <v>325</v>
      </c>
      <c r="B199" s="89" t="s">
        <v>58</v>
      </c>
      <c r="C199" s="89"/>
      <c r="D199" s="89"/>
      <c r="E199" s="89"/>
      <c r="F199" s="89"/>
      <c r="G199" s="78"/>
      <c r="H199" s="5"/>
      <c r="I199" s="5"/>
      <c r="J199" s="5"/>
      <c r="K199" s="5"/>
      <c r="L199" s="5"/>
    </row>
    <row r="200" spans="1:12" ht="66">
      <c r="A200" s="31" t="s">
        <v>399</v>
      </c>
      <c r="B200" s="16" t="s">
        <v>163</v>
      </c>
      <c r="C200" s="31" t="s">
        <v>152</v>
      </c>
      <c r="D200" s="13">
        <v>20</v>
      </c>
      <c r="E200" s="52"/>
      <c r="F200" s="47"/>
      <c r="G200" s="78"/>
      <c r="H200" s="5"/>
      <c r="I200" s="5"/>
      <c r="J200" s="5"/>
      <c r="K200" s="5"/>
      <c r="L200" s="5"/>
    </row>
    <row r="201" spans="1:12" ht="52.8">
      <c r="A201" s="31" t="s">
        <v>400</v>
      </c>
      <c r="B201" s="16" t="s">
        <v>164</v>
      </c>
      <c r="C201" s="31" t="s">
        <v>18</v>
      </c>
      <c r="D201" s="13">
        <v>1</v>
      </c>
      <c r="E201" s="52"/>
      <c r="F201" s="47"/>
      <c r="G201" s="78"/>
      <c r="H201" s="5"/>
      <c r="I201" s="5"/>
      <c r="J201" s="5"/>
      <c r="K201" s="5"/>
      <c r="L201" s="5"/>
    </row>
    <row r="202" spans="1:12" ht="26.4">
      <c r="A202" s="31" t="s">
        <v>401</v>
      </c>
      <c r="B202" s="16" t="s">
        <v>165</v>
      </c>
      <c r="C202" s="31" t="s">
        <v>152</v>
      </c>
      <c r="D202" s="13">
        <v>12</v>
      </c>
      <c r="E202" s="52"/>
      <c r="F202" s="47"/>
      <c r="G202" s="78"/>
      <c r="H202" s="5"/>
      <c r="I202" s="5"/>
      <c r="J202" s="5"/>
      <c r="K202" s="5"/>
      <c r="L202" s="5"/>
    </row>
    <row r="203" spans="1:12" ht="39.6">
      <c r="A203" s="31" t="s">
        <v>402</v>
      </c>
      <c r="B203" s="16" t="s">
        <v>166</v>
      </c>
      <c r="C203" s="31" t="s">
        <v>152</v>
      </c>
      <c r="D203" s="13">
        <v>12</v>
      </c>
      <c r="E203" s="52"/>
      <c r="F203" s="47"/>
      <c r="G203" s="78"/>
      <c r="H203" s="5"/>
      <c r="I203" s="5"/>
      <c r="J203" s="5"/>
      <c r="K203" s="5"/>
      <c r="L203" s="5"/>
    </row>
    <row r="204" spans="1:12">
      <c r="A204" s="42" t="s">
        <v>326</v>
      </c>
      <c r="B204" s="89" t="s">
        <v>80</v>
      </c>
      <c r="C204" s="89"/>
      <c r="D204" s="89"/>
      <c r="E204" s="89"/>
      <c r="F204" s="89"/>
      <c r="G204" s="78"/>
      <c r="H204" s="5"/>
      <c r="I204" s="5"/>
      <c r="J204" s="5"/>
      <c r="K204" s="5"/>
      <c r="L204" s="5"/>
    </row>
    <row r="205" spans="1:12" ht="66">
      <c r="A205" s="31" t="s">
        <v>403</v>
      </c>
      <c r="B205" s="16" t="s">
        <v>175</v>
      </c>
      <c r="C205" s="31" t="s">
        <v>16</v>
      </c>
      <c r="D205" s="13">
        <v>1</v>
      </c>
      <c r="E205" s="52"/>
      <c r="F205" s="47"/>
      <c r="G205" s="78"/>
      <c r="H205" s="5"/>
      <c r="I205" s="5"/>
      <c r="J205" s="5"/>
      <c r="K205" s="5"/>
      <c r="L205" s="5"/>
    </row>
    <row r="206" spans="1:12" ht="105.6">
      <c r="A206" s="31" t="s">
        <v>404</v>
      </c>
      <c r="B206" s="16" t="s">
        <v>176</v>
      </c>
      <c r="C206" s="31" t="s">
        <v>99</v>
      </c>
      <c r="D206" s="13">
        <v>2</v>
      </c>
      <c r="E206" s="52"/>
      <c r="F206" s="47"/>
      <c r="G206" s="78"/>
      <c r="H206" s="5"/>
      <c r="I206" s="5"/>
      <c r="J206" s="5"/>
      <c r="K206" s="5"/>
      <c r="L206" s="5"/>
    </row>
    <row r="207" spans="1:12" ht="66">
      <c r="A207" s="31" t="s">
        <v>405</v>
      </c>
      <c r="B207" s="16" t="s">
        <v>95</v>
      </c>
      <c r="C207" s="31" t="s">
        <v>99</v>
      </c>
      <c r="D207" s="13">
        <v>6</v>
      </c>
      <c r="E207" s="52"/>
      <c r="F207" s="47"/>
      <c r="G207" s="78"/>
      <c r="H207" s="5"/>
      <c r="I207" s="5"/>
      <c r="J207" s="5"/>
      <c r="K207" s="5"/>
      <c r="L207" s="5"/>
    </row>
    <row r="208" spans="1:12" ht="52.8">
      <c r="A208" s="31" t="s">
        <v>406</v>
      </c>
      <c r="B208" s="16" t="s">
        <v>177</v>
      </c>
      <c r="C208" s="31" t="s">
        <v>99</v>
      </c>
      <c r="D208" s="13">
        <v>2</v>
      </c>
      <c r="E208" s="52"/>
      <c r="F208" s="47"/>
      <c r="G208" s="78"/>
      <c r="H208" s="5"/>
      <c r="I208" s="5"/>
      <c r="J208" s="5"/>
      <c r="K208" s="5"/>
      <c r="L208" s="5"/>
    </row>
    <row r="209" spans="1:12" ht="52.8">
      <c r="A209" s="31" t="s">
        <v>407</v>
      </c>
      <c r="B209" s="16" t="s">
        <v>96</v>
      </c>
      <c r="C209" s="31" t="s">
        <v>99</v>
      </c>
      <c r="D209" s="13">
        <v>1</v>
      </c>
      <c r="E209" s="52"/>
      <c r="F209" s="47"/>
      <c r="G209" s="78"/>
      <c r="H209" s="5"/>
      <c r="I209" s="5"/>
      <c r="J209" s="5"/>
      <c r="K209" s="5"/>
      <c r="L209" s="5"/>
    </row>
    <row r="210" spans="1:12" ht="52.8">
      <c r="A210" s="31" t="s">
        <v>408</v>
      </c>
      <c r="B210" s="16" t="s">
        <v>86</v>
      </c>
      <c r="C210" s="31" t="s">
        <v>99</v>
      </c>
      <c r="D210" s="13">
        <v>1</v>
      </c>
      <c r="E210" s="52"/>
      <c r="F210" s="47"/>
      <c r="G210" s="78"/>
      <c r="H210" s="5"/>
      <c r="I210" s="5"/>
      <c r="J210" s="5"/>
      <c r="K210" s="5"/>
      <c r="L210" s="5"/>
    </row>
    <row r="211" spans="1:12" ht="92.4">
      <c r="A211" s="31" t="s">
        <v>409</v>
      </c>
      <c r="B211" s="16" t="s">
        <v>97</v>
      </c>
      <c r="C211" s="31" t="s">
        <v>99</v>
      </c>
      <c r="D211" s="13">
        <v>3</v>
      </c>
      <c r="E211" s="52"/>
      <c r="F211" s="47"/>
      <c r="G211" s="78"/>
      <c r="H211" s="5"/>
      <c r="I211" s="5"/>
      <c r="J211" s="5"/>
      <c r="K211" s="5"/>
      <c r="L211" s="5"/>
    </row>
    <row r="212" spans="1:12" ht="92.4">
      <c r="A212" s="31" t="s">
        <v>410</v>
      </c>
      <c r="B212" s="16" t="s">
        <v>81</v>
      </c>
      <c r="C212" s="31" t="s">
        <v>99</v>
      </c>
      <c r="D212" s="13">
        <v>2</v>
      </c>
      <c r="E212" s="52"/>
      <c r="F212" s="47"/>
      <c r="G212" s="78"/>
      <c r="H212" s="5"/>
      <c r="I212" s="5"/>
      <c r="J212" s="5"/>
      <c r="K212" s="5"/>
      <c r="L212" s="5"/>
    </row>
    <row r="213" spans="1:12" ht="79.2">
      <c r="A213" s="31" t="s">
        <v>411</v>
      </c>
      <c r="B213" s="16" t="s">
        <v>178</v>
      </c>
      <c r="C213" s="31" t="s">
        <v>99</v>
      </c>
      <c r="D213" s="13">
        <v>2</v>
      </c>
      <c r="E213" s="52"/>
      <c r="F213" s="47"/>
      <c r="G213" s="78"/>
      <c r="H213" s="5"/>
      <c r="I213" s="5"/>
      <c r="J213" s="5"/>
      <c r="K213" s="5"/>
      <c r="L213" s="5"/>
    </row>
    <row r="214" spans="1:12" ht="66">
      <c r="A214" s="31" t="s">
        <v>412</v>
      </c>
      <c r="B214" s="16" t="s">
        <v>179</v>
      </c>
      <c r="C214" s="31" t="s">
        <v>99</v>
      </c>
      <c r="D214" s="13">
        <v>1</v>
      </c>
      <c r="E214" s="52"/>
      <c r="F214" s="47"/>
      <c r="G214" s="78"/>
      <c r="H214" s="5"/>
      <c r="I214" s="5"/>
      <c r="J214" s="5"/>
      <c r="K214" s="5"/>
      <c r="L214" s="5"/>
    </row>
    <row r="215" spans="1:12">
      <c r="A215" s="42" t="s">
        <v>327</v>
      </c>
      <c r="B215" s="89" t="s">
        <v>167</v>
      </c>
      <c r="C215" s="89"/>
      <c r="D215" s="89"/>
      <c r="E215" s="89"/>
      <c r="F215" s="89"/>
      <c r="G215" s="78"/>
      <c r="H215" s="5"/>
      <c r="I215" s="5"/>
      <c r="J215" s="5"/>
      <c r="K215" s="5"/>
      <c r="L215" s="5"/>
    </row>
    <row r="216" spans="1:12" ht="39.6">
      <c r="A216" s="31" t="s">
        <v>413</v>
      </c>
      <c r="B216" s="44" t="s">
        <v>168</v>
      </c>
      <c r="C216" s="31" t="s">
        <v>18</v>
      </c>
      <c r="D216" s="13">
        <v>2</v>
      </c>
      <c r="E216" s="52"/>
      <c r="F216" s="47"/>
      <c r="G216" s="78"/>
      <c r="H216" s="5"/>
      <c r="I216" s="5"/>
      <c r="J216" s="5"/>
      <c r="K216" s="5"/>
      <c r="L216" s="5"/>
    </row>
    <row r="217" spans="1:12" ht="66">
      <c r="A217" s="31" t="s">
        <v>414</v>
      </c>
      <c r="B217" s="16" t="s">
        <v>169</v>
      </c>
      <c r="C217" s="31" t="s">
        <v>59</v>
      </c>
      <c r="D217" s="13">
        <v>1</v>
      </c>
      <c r="E217" s="52"/>
      <c r="F217" s="47"/>
      <c r="G217" s="78"/>
      <c r="H217" s="5"/>
      <c r="I217" s="5"/>
      <c r="J217" s="5"/>
      <c r="K217" s="5"/>
      <c r="L217" s="5"/>
    </row>
    <row r="218" spans="1:12" ht="39.6">
      <c r="A218" s="31" t="s">
        <v>415</v>
      </c>
      <c r="B218" s="57" t="s">
        <v>170</v>
      </c>
      <c r="C218" s="31" t="s">
        <v>59</v>
      </c>
      <c r="D218" s="13">
        <v>1</v>
      </c>
      <c r="E218" s="52"/>
      <c r="F218" s="47"/>
      <c r="G218" s="78"/>
      <c r="H218" s="5"/>
      <c r="I218" s="5"/>
      <c r="J218" s="5"/>
      <c r="K218" s="5"/>
      <c r="L218" s="5"/>
    </row>
    <row r="219" spans="1:12">
      <c r="A219" s="31" t="s">
        <v>416</v>
      </c>
      <c r="B219" s="61" t="s">
        <v>180</v>
      </c>
      <c r="C219" s="31" t="s">
        <v>59</v>
      </c>
      <c r="D219" s="13">
        <v>1</v>
      </c>
      <c r="E219" s="47"/>
      <c r="F219" s="47"/>
      <c r="G219" s="78"/>
      <c r="H219" s="5"/>
      <c r="I219" s="5"/>
      <c r="J219" s="5"/>
      <c r="K219" s="5"/>
      <c r="L219" s="5"/>
    </row>
    <row r="220" spans="1:12" ht="52.8">
      <c r="A220" s="31" t="s">
        <v>561</v>
      </c>
      <c r="B220" s="44" t="s">
        <v>558</v>
      </c>
      <c r="C220" s="31" t="s">
        <v>18</v>
      </c>
      <c r="D220" s="81">
        <v>1</v>
      </c>
      <c r="E220" s="47"/>
      <c r="F220" s="47"/>
      <c r="G220" s="78"/>
      <c r="H220" s="5"/>
      <c r="I220" s="5"/>
      <c r="J220" s="5"/>
      <c r="K220" s="5"/>
      <c r="L220" s="5"/>
    </row>
    <row r="221" spans="1:12">
      <c r="A221" s="69">
        <v>3.3</v>
      </c>
      <c r="B221" s="90" t="s">
        <v>524</v>
      </c>
      <c r="C221" s="90"/>
      <c r="D221" s="90"/>
      <c r="E221" s="90"/>
      <c r="F221" s="90"/>
      <c r="G221" s="78"/>
      <c r="H221" s="5"/>
      <c r="I221" s="5"/>
      <c r="J221" s="5"/>
      <c r="K221" s="5"/>
      <c r="L221" s="5"/>
    </row>
    <row r="222" spans="1:12">
      <c r="A222" s="42" t="s">
        <v>328</v>
      </c>
      <c r="B222" s="89" t="s">
        <v>103</v>
      </c>
      <c r="C222" s="89"/>
      <c r="D222" s="89"/>
      <c r="E222" s="89"/>
      <c r="F222" s="89"/>
      <c r="G222" s="78"/>
      <c r="H222" s="5"/>
      <c r="I222" s="5"/>
      <c r="J222" s="5"/>
      <c r="K222" s="5"/>
      <c r="L222" s="5"/>
    </row>
    <row r="223" spans="1:12">
      <c r="A223" s="31" t="s">
        <v>417</v>
      </c>
      <c r="B223" s="51" t="s">
        <v>104</v>
      </c>
      <c r="C223" s="17" t="s">
        <v>72</v>
      </c>
      <c r="D223" s="20">
        <v>10.48</v>
      </c>
      <c r="E223" s="52"/>
      <c r="F223" s="53"/>
      <c r="G223" s="78"/>
      <c r="H223" s="5"/>
      <c r="I223" s="5"/>
      <c r="J223" s="5"/>
      <c r="K223" s="5"/>
      <c r="L223" s="5"/>
    </row>
    <row r="224" spans="1:12">
      <c r="A224" s="31" t="s">
        <v>418</v>
      </c>
      <c r="B224" s="51" t="s">
        <v>105</v>
      </c>
      <c r="C224" s="18" t="s">
        <v>72</v>
      </c>
      <c r="D224" s="20">
        <v>10.48</v>
      </c>
      <c r="E224" s="52"/>
      <c r="F224" s="53"/>
      <c r="G224" s="78"/>
      <c r="H224" s="5"/>
      <c r="I224" s="5"/>
      <c r="J224" s="5"/>
      <c r="K224" s="5"/>
      <c r="L224" s="5"/>
    </row>
    <row r="225" spans="1:12">
      <c r="A225" s="42" t="s">
        <v>329</v>
      </c>
      <c r="B225" s="89" t="s">
        <v>106</v>
      </c>
      <c r="C225" s="89" t="s">
        <v>107</v>
      </c>
      <c r="D225" s="89"/>
      <c r="E225" s="89"/>
      <c r="F225" s="89"/>
      <c r="G225" s="78"/>
      <c r="H225" s="5"/>
      <c r="I225" s="5"/>
      <c r="J225" s="5"/>
      <c r="K225" s="5"/>
      <c r="L225" s="5"/>
    </row>
    <row r="226" spans="1:12" ht="26.4">
      <c r="A226" s="31" t="s">
        <v>419</v>
      </c>
      <c r="B226" s="54" t="s">
        <v>108</v>
      </c>
      <c r="C226" s="18" t="s">
        <v>109</v>
      </c>
      <c r="D226" s="20">
        <v>12.4</v>
      </c>
      <c r="E226" s="52"/>
      <c r="F226" s="53"/>
      <c r="G226" s="78"/>
      <c r="H226" s="5"/>
      <c r="I226" s="5"/>
      <c r="J226" s="5"/>
      <c r="K226" s="5"/>
      <c r="L226" s="5"/>
    </row>
    <row r="227" spans="1:12" ht="26.4">
      <c r="A227" s="31" t="s">
        <v>420</v>
      </c>
      <c r="B227" s="51" t="s">
        <v>110</v>
      </c>
      <c r="C227" s="18" t="s">
        <v>109</v>
      </c>
      <c r="D227" s="20">
        <v>1.7</v>
      </c>
      <c r="E227" s="52"/>
      <c r="F227" s="53"/>
      <c r="G227" s="78"/>
      <c r="H227" s="5"/>
      <c r="I227" s="5"/>
      <c r="J227" s="5"/>
      <c r="K227" s="5"/>
      <c r="L227" s="5"/>
    </row>
    <row r="228" spans="1:12">
      <c r="A228" s="31" t="s">
        <v>421</v>
      </c>
      <c r="B228" s="51" t="s">
        <v>111</v>
      </c>
      <c r="C228" s="18" t="s">
        <v>109</v>
      </c>
      <c r="D228" s="20">
        <v>2.74</v>
      </c>
      <c r="E228" s="52"/>
      <c r="F228" s="53"/>
      <c r="G228" s="78"/>
      <c r="H228" s="5"/>
      <c r="I228" s="5"/>
      <c r="J228" s="5"/>
      <c r="K228" s="5"/>
      <c r="L228" s="5"/>
    </row>
    <row r="229" spans="1:12">
      <c r="A229" s="31" t="s">
        <v>422</v>
      </c>
      <c r="B229" s="51" t="s">
        <v>112</v>
      </c>
      <c r="C229" s="18" t="s">
        <v>109</v>
      </c>
      <c r="D229" s="20">
        <v>16.12</v>
      </c>
      <c r="E229" s="52"/>
      <c r="F229" s="53"/>
      <c r="G229" s="78"/>
      <c r="H229" s="5"/>
      <c r="I229" s="5"/>
      <c r="J229" s="5"/>
      <c r="K229" s="5"/>
      <c r="L229" s="5"/>
    </row>
    <row r="230" spans="1:12">
      <c r="A230" s="42" t="s">
        <v>330</v>
      </c>
      <c r="B230" s="89" t="s">
        <v>113</v>
      </c>
      <c r="C230" s="89" t="s">
        <v>107</v>
      </c>
      <c r="D230" s="89"/>
      <c r="E230" s="89"/>
      <c r="F230" s="89"/>
      <c r="G230" s="78"/>
      <c r="H230" s="5"/>
      <c r="I230" s="5"/>
      <c r="J230" s="5"/>
      <c r="K230" s="5"/>
      <c r="L230" s="5"/>
    </row>
    <row r="231" spans="1:12" ht="26.4">
      <c r="A231" s="31" t="s">
        <v>423</v>
      </c>
      <c r="B231" s="51" t="s">
        <v>114</v>
      </c>
      <c r="C231" s="18" t="s">
        <v>109</v>
      </c>
      <c r="D231" s="20">
        <v>2.06</v>
      </c>
      <c r="E231" s="52"/>
      <c r="F231" s="53"/>
      <c r="G231" s="78"/>
      <c r="H231" s="5"/>
      <c r="I231" s="5"/>
      <c r="J231" s="5"/>
      <c r="K231" s="5"/>
      <c r="L231" s="5"/>
    </row>
    <row r="232" spans="1:12">
      <c r="A232" s="42" t="s">
        <v>331</v>
      </c>
      <c r="B232" s="89" t="s">
        <v>115</v>
      </c>
      <c r="C232" s="89" t="s">
        <v>107</v>
      </c>
      <c r="D232" s="89"/>
      <c r="E232" s="89"/>
      <c r="F232" s="89"/>
      <c r="G232" s="78"/>
      <c r="H232" s="5"/>
      <c r="I232" s="5"/>
      <c r="J232" s="5"/>
      <c r="K232" s="5"/>
      <c r="L232" s="5"/>
    </row>
    <row r="233" spans="1:12" ht="52.8">
      <c r="A233" s="31" t="s">
        <v>424</v>
      </c>
      <c r="B233" s="51" t="s">
        <v>116</v>
      </c>
      <c r="C233" s="18" t="s">
        <v>72</v>
      </c>
      <c r="D233" s="20">
        <v>62.4</v>
      </c>
      <c r="E233" s="52"/>
      <c r="F233" s="53"/>
      <c r="G233" s="78"/>
      <c r="H233" s="5"/>
      <c r="I233" s="5"/>
      <c r="J233" s="5"/>
      <c r="K233" s="5"/>
      <c r="L233" s="5"/>
    </row>
    <row r="234" spans="1:12">
      <c r="A234" s="42" t="s">
        <v>332</v>
      </c>
      <c r="B234" s="89" t="s">
        <v>119</v>
      </c>
      <c r="C234" s="89" t="s">
        <v>107</v>
      </c>
      <c r="D234" s="89"/>
      <c r="E234" s="89"/>
      <c r="F234" s="89"/>
      <c r="G234" s="78"/>
      <c r="H234" s="5"/>
      <c r="I234" s="5"/>
      <c r="J234" s="5"/>
      <c r="K234" s="5"/>
      <c r="L234" s="5"/>
    </row>
    <row r="235" spans="1:12" ht="158.4">
      <c r="A235" s="31" t="s">
        <v>425</v>
      </c>
      <c r="B235" s="51" t="s">
        <v>120</v>
      </c>
      <c r="C235" s="18" t="s">
        <v>72</v>
      </c>
      <c r="D235" s="20">
        <v>102</v>
      </c>
      <c r="E235" s="52"/>
      <c r="F235" s="53"/>
      <c r="G235" s="78"/>
      <c r="H235" s="5"/>
      <c r="I235" s="5"/>
      <c r="J235" s="5"/>
      <c r="K235" s="5"/>
      <c r="L235" s="5"/>
    </row>
    <row r="236" spans="1:12" ht="79.2">
      <c r="A236" s="31" t="s">
        <v>426</v>
      </c>
      <c r="B236" s="55" t="s">
        <v>121</v>
      </c>
      <c r="C236" s="18" t="s">
        <v>72</v>
      </c>
      <c r="D236" s="20">
        <v>26</v>
      </c>
      <c r="E236" s="52"/>
      <c r="F236" s="53"/>
      <c r="G236" s="78"/>
      <c r="H236" s="5"/>
      <c r="I236" s="5"/>
      <c r="J236" s="5"/>
      <c r="K236" s="5"/>
      <c r="L236" s="5"/>
    </row>
    <row r="237" spans="1:12" ht="39.6">
      <c r="A237" s="31" t="s">
        <v>427</v>
      </c>
      <c r="B237" s="55" t="s">
        <v>122</v>
      </c>
      <c r="C237" s="18" t="s">
        <v>72</v>
      </c>
      <c r="D237" s="20">
        <v>8.5399999999999991</v>
      </c>
      <c r="E237" s="52"/>
      <c r="F237" s="53"/>
      <c r="G237" s="78"/>
      <c r="H237" s="5"/>
      <c r="I237" s="5"/>
      <c r="J237" s="5"/>
      <c r="K237" s="5"/>
      <c r="L237" s="5"/>
    </row>
    <row r="238" spans="1:12" ht="39.6">
      <c r="A238" s="31" t="s">
        <v>428</v>
      </c>
      <c r="B238" s="55" t="s">
        <v>123</v>
      </c>
      <c r="C238" s="17" t="s">
        <v>118</v>
      </c>
      <c r="D238" s="20">
        <v>16.600000000000001</v>
      </c>
      <c r="E238" s="52"/>
      <c r="F238" s="53"/>
      <c r="G238" s="78"/>
      <c r="H238" s="5"/>
      <c r="I238" s="5"/>
      <c r="J238" s="5"/>
      <c r="K238" s="5"/>
      <c r="L238" s="5"/>
    </row>
    <row r="239" spans="1:12">
      <c r="A239" s="42" t="s">
        <v>333</v>
      </c>
      <c r="B239" s="89" t="s">
        <v>124</v>
      </c>
      <c r="C239" s="89" t="s">
        <v>107</v>
      </c>
      <c r="D239" s="89"/>
      <c r="E239" s="89"/>
      <c r="F239" s="89"/>
      <c r="G239" s="78"/>
      <c r="H239" s="5"/>
      <c r="I239" s="5"/>
      <c r="J239" s="5"/>
      <c r="K239" s="5"/>
      <c r="L239" s="5"/>
    </row>
    <row r="240" spans="1:12" ht="67.2" customHeight="1">
      <c r="A240" s="31" t="s">
        <v>429</v>
      </c>
      <c r="B240" s="55" t="s">
        <v>566</v>
      </c>
      <c r="C240" s="17" t="s">
        <v>125</v>
      </c>
      <c r="D240" s="20">
        <v>2</v>
      </c>
      <c r="E240" s="52"/>
      <c r="F240" s="53"/>
      <c r="G240" s="78"/>
      <c r="H240" s="5"/>
      <c r="I240" s="5"/>
      <c r="J240" s="5"/>
      <c r="K240" s="5"/>
      <c r="L240" s="5"/>
    </row>
    <row r="241" spans="1:12" ht="117.6" customHeight="1">
      <c r="A241" s="31" t="s">
        <v>430</v>
      </c>
      <c r="B241" s="56" t="s">
        <v>126</v>
      </c>
      <c r="C241" s="17" t="s">
        <v>117</v>
      </c>
      <c r="D241" s="20">
        <v>2.4</v>
      </c>
      <c r="E241" s="52"/>
      <c r="F241" s="53"/>
      <c r="G241" s="78"/>
      <c r="H241" s="5"/>
      <c r="I241" s="5"/>
      <c r="J241" s="5"/>
      <c r="K241" s="5"/>
      <c r="L241" s="5"/>
    </row>
    <row r="242" spans="1:12">
      <c r="A242" s="42" t="s">
        <v>334</v>
      </c>
      <c r="B242" s="89" t="s">
        <v>127</v>
      </c>
      <c r="C242" s="89" t="s">
        <v>107</v>
      </c>
      <c r="D242" s="89"/>
      <c r="E242" s="89"/>
      <c r="F242" s="89"/>
      <c r="G242" s="78"/>
      <c r="H242" s="5"/>
      <c r="I242" s="5"/>
      <c r="J242" s="5"/>
      <c r="K242" s="5"/>
      <c r="L242" s="5"/>
    </row>
    <row r="243" spans="1:12" ht="92.4">
      <c r="A243" s="31" t="s">
        <v>431</v>
      </c>
      <c r="B243" s="55" t="s">
        <v>128</v>
      </c>
      <c r="C243" s="17" t="s">
        <v>125</v>
      </c>
      <c r="D243" s="20">
        <v>2</v>
      </c>
      <c r="E243" s="52"/>
      <c r="F243" s="53"/>
      <c r="G243" s="78"/>
      <c r="H243" s="5"/>
      <c r="I243" s="5"/>
      <c r="J243" s="5"/>
      <c r="K243" s="5"/>
      <c r="L243" s="5"/>
    </row>
    <row r="244" spans="1:12">
      <c r="A244" s="31" t="s">
        <v>432</v>
      </c>
      <c r="B244" s="57" t="s">
        <v>568</v>
      </c>
      <c r="C244" s="31" t="s">
        <v>125</v>
      </c>
      <c r="D244" s="20">
        <v>2</v>
      </c>
      <c r="E244" s="58"/>
      <c r="F244" s="53"/>
      <c r="G244" s="78"/>
      <c r="H244" s="5"/>
      <c r="I244" s="5"/>
      <c r="J244" s="5"/>
      <c r="K244" s="5"/>
      <c r="L244" s="5"/>
    </row>
    <row r="245" spans="1:12" ht="26.4">
      <c r="A245" s="31" t="s">
        <v>433</v>
      </c>
      <c r="B245" s="57" t="s">
        <v>130</v>
      </c>
      <c r="C245" s="31" t="s">
        <v>125</v>
      </c>
      <c r="D245" s="20">
        <v>6</v>
      </c>
      <c r="E245" s="58"/>
      <c r="F245" s="53"/>
      <c r="G245" s="78"/>
      <c r="H245" s="5"/>
      <c r="I245" s="5"/>
      <c r="J245" s="5"/>
      <c r="K245" s="5"/>
      <c r="L245" s="5"/>
    </row>
    <row r="246" spans="1:12">
      <c r="A246" s="42" t="s">
        <v>335</v>
      </c>
      <c r="B246" s="89" t="s">
        <v>131</v>
      </c>
      <c r="C246" s="89" t="s">
        <v>107</v>
      </c>
      <c r="D246" s="89"/>
      <c r="E246" s="89"/>
      <c r="F246" s="89"/>
      <c r="G246" s="78"/>
      <c r="H246" s="5"/>
      <c r="I246" s="5"/>
      <c r="J246" s="5"/>
      <c r="K246" s="5"/>
      <c r="L246" s="5"/>
    </row>
    <row r="247" spans="1:12">
      <c r="A247" s="31" t="s">
        <v>434</v>
      </c>
      <c r="B247" s="56" t="s">
        <v>132</v>
      </c>
      <c r="C247" s="17" t="s">
        <v>125</v>
      </c>
      <c r="D247" s="20">
        <v>2</v>
      </c>
      <c r="E247" s="52"/>
      <c r="F247" s="53"/>
      <c r="G247" s="78"/>
      <c r="H247" s="5"/>
      <c r="I247" s="5"/>
      <c r="J247" s="5"/>
      <c r="K247" s="5"/>
      <c r="L247" s="5"/>
    </row>
    <row r="248" spans="1:12">
      <c r="A248" s="31" t="s">
        <v>435</v>
      </c>
      <c r="B248" s="56" t="s">
        <v>133</v>
      </c>
      <c r="C248" s="17" t="s">
        <v>125</v>
      </c>
      <c r="D248" s="20">
        <v>2</v>
      </c>
      <c r="E248" s="52"/>
      <c r="F248" s="53"/>
      <c r="G248" s="78"/>
      <c r="H248" s="5"/>
      <c r="I248" s="5"/>
      <c r="J248" s="5"/>
      <c r="K248" s="5"/>
      <c r="L248" s="5"/>
    </row>
    <row r="249" spans="1:12">
      <c r="A249" s="31" t="s">
        <v>436</v>
      </c>
      <c r="B249" s="56" t="s">
        <v>134</v>
      </c>
      <c r="C249" s="17" t="s">
        <v>125</v>
      </c>
      <c r="D249" s="20">
        <v>2</v>
      </c>
      <c r="E249" s="52"/>
      <c r="F249" s="53"/>
      <c r="G249" s="78"/>
      <c r="H249" s="5"/>
      <c r="I249" s="5"/>
      <c r="J249" s="5"/>
      <c r="K249" s="5"/>
      <c r="L249" s="5"/>
    </row>
    <row r="250" spans="1:12" ht="26.4">
      <c r="A250" s="31" t="s">
        <v>437</v>
      </c>
      <c r="B250" s="56" t="s">
        <v>135</v>
      </c>
      <c r="C250" s="17" t="s">
        <v>125</v>
      </c>
      <c r="D250" s="20">
        <v>2</v>
      </c>
      <c r="E250" s="52"/>
      <c r="F250" s="53"/>
      <c r="G250" s="78"/>
      <c r="H250" s="5"/>
      <c r="I250" s="5"/>
      <c r="J250" s="5"/>
      <c r="K250" s="5"/>
      <c r="L250" s="5"/>
    </row>
    <row r="251" spans="1:12" ht="26.4">
      <c r="A251" s="31" t="s">
        <v>438</v>
      </c>
      <c r="B251" s="51" t="s">
        <v>136</v>
      </c>
      <c r="C251" s="17" t="s">
        <v>125</v>
      </c>
      <c r="D251" s="20">
        <v>2</v>
      </c>
      <c r="E251" s="52"/>
      <c r="F251" s="53"/>
      <c r="G251" s="78"/>
      <c r="H251" s="5"/>
      <c r="I251" s="5"/>
      <c r="J251" s="5"/>
      <c r="K251" s="5"/>
      <c r="L251" s="5"/>
    </row>
    <row r="252" spans="1:12">
      <c r="A252" s="42" t="s">
        <v>336</v>
      </c>
      <c r="B252" s="50" t="s">
        <v>137</v>
      </c>
      <c r="C252" s="50" t="s">
        <v>107</v>
      </c>
      <c r="D252" s="50"/>
      <c r="E252" s="50"/>
      <c r="F252" s="50"/>
      <c r="G252" s="78"/>
      <c r="H252" s="5"/>
      <c r="I252" s="5"/>
      <c r="J252" s="5"/>
      <c r="K252" s="5"/>
      <c r="L252" s="5"/>
    </row>
    <row r="253" spans="1:12" ht="92.4">
      <c r="A253" s="31" t="s">
        <v>439</v>
      </c>
      <c r="B253" s="16" t="s">
        <v>97</v>
      </c>
      <c r="C253" s="17" t="s">
        <v>125</v>
      </c>
      <c r="D253" s="20">
        <v>2</v>
      </c>
      <c r="E253" s="59"/>
      <c r="F253" s="53"/>
      <c r="G253" s="78"/>
      <c r="H253" s="5"/>
      <c r="I253" s="5"/>
      <c r="J253" s="5"/>
      <c r="K253" s="5"/>
      <c r="L253" s="5"/>
    </row>
    <row r="254" spans="1:12" ht="92.4">
      <c r="A254" s="31" t="s">
        <v>440</v>
      </c>
      <c r="B254" s="73" t="s">
        <v>138</v>
      </c>
      <c r="C254" s="17" t="s">
        <v>125</v>
      </c>
      <c r="D254" s="20">
        <v>2</v>
      </c>
      <c r="E254" s="59"/>
      <c r="F254" s="53"/>
      <c r="G254" s="78"/>
      <c r="H254" s="5"/>
      <c r="I254" s="5"/>
      <c r="J254" s="5"/>
      <c r="K254" s="5"/>
      <c r="L254" s="5"/>
    </row>
    <row r="255" spans="1:12">
      <c r="A255" s="69">
        <v>3.4</v>
      </c>
      <c r="B255" s="90" t="s">
        <v>337</v>
      </c>
      <c r="C255" s="90"/>
      <c r="D255" s="90"/>
      <c r="E255" s="90"/>
      <c r="F255" s="90"/>
      <c r="G255" s="78"/>
      <c r="H255" s="5"/>
      <c r="I255" s="5"/>
      <c r="J255" s="5"/>
    </row>
    <row r="256" spans="1:12">
      <c r="A256" s="42" t="s">
        <v>338</v>
      </c>
      <c r="B256" s="89" t="s">
        <v>103</v>
      </c>
      <c r="C256" s="89"/>
      <c r="D256" s="89"/>
      <c r="E256" s="89"/>
      <c r="F256" s="89"/>
      <c r="G256" s="78"/>
      <c r="H256" s="5"/>
      <c r="I256" s="5"/>
      <c r="J256" s="5"/>
    </row>
    <row r="257" spans="1:10" ht="13.8">
      <c r="A257" s="31" t="s">
        <v>424</v>
      </c>
      <c r="B257" s="74" t="s">
        <v>104</v>
      </c>
      <c r="C257" s="13" t="s">
        <v>13</v>
      </c>
      <c r="D257" s="76">
        <v>106.06</v>
      </c>
      <c r="E257" s="75"/>
      <c r="F257" s="53"/>
      <c r="G257" s="78"/>
      <c r="H257" s="5"/>
      <c r="I257" s="5"/>
      <c r="J257" s="5"/>
    </row>
    <row r="258" spans="1:10" ht="13.8">
      <c r="A258" s="31" t="s">
        <v>445</v>
      </c>
      <c r="B258" s="74" t="s">
        <v>105</v>
      </c>
      <c r="C258" s="13" t="s">
        <v>13</v>
      </c>
      <c r="D258" s="76">
        <v>106.06</v>
      </c>
      <c r="E258" s="75"/>
      <c r="F258" s="53"/>
      <c r="G258" s="78"/>
      <c r="H258" s="5"/>
      <c r="I258" s="5"/>
      <c r="J258" s="5"/>
    </row>
    <row r="259" spans="1:10">
      <c r="A259" s="42" t="s">
        <v>339</v>
      </c>
      <c r="B259" s="89" t="s">
        <v>106</v>
      </c>
      <c r="C259" s="89"/>
      <c r="D259" s="89"/>
      <c r="E259" s="89"/>
      <c r="F259" s="89"/>
      <c r="G259" s="78"/>
      <c r="H259" s="5"/>
      <c r="I259" s="5"/>
      <c r="J259" s="5"/>
    </row>
    <row r="260" spans="1:10" ht="26.4">
      <c r="A260" s="31" t="s">
        <v>441</v>
      </c>
      <c r="B260" s="54" t="s">
        <v>108</v>
      </c>
      <c r="C260" s="13" t="s">
        <v>142</v>
      </c>
      <c r="D260" s="76">
        <v>59</v>
      </c>
      <c r="E260" s="75"/>
      <c r="F260" s="53"/>
      <c r="G260" s="78"/>
      <c r="H260" s="5"/>
      <c r="I260" s="5"/>
      <c r="J260" s="5"/>
    </row>
    <row r="261" spans="1:10" ht="27.6">
      <c r="A261" s="31" t="s">
        <v>442</v>
      </c>
      <c r="B261" s="74" t="s">
        <v>183</v>
      </c>
      <c r="C261" s="13" t="s">
        <v>142</v>
      </c>
      <c r="D261" s="76">
        <v>14.15</v>
      </c>
      <c r="E261" s="75"/>
      <c r="F261" s="53"/>
      <c r="G261" s="78"/>
      <c r="H261" s="5"/>
      <c r="I261" s="5"/>
      <c r="J261" s="5"/>
    </row>
    <row r="262" spans="1:10" ht="13.8">
      <c r="A262" s="31" t="s">
        <v>443</v>
      </c>
      <c r="B262" s="74" t="s">
        <v>111</v>
      </c>
      <c r="C262" s="13" t="s">
        <v>142</v>
      </c>
      <c r="D262" s="76">
        <v>34</v>
      </c>
      <c r="E262" s="75"/>
      <c r="F262" s="53"/>
      <c r="G262" s="78"/>
      <c r="H262" s="5"/>
      <c r="I262" s="5"/>
      <c r="J262" s="5"/>
    </row>
    <row r="263" spans="1:10" ht="13.8">
      <c r="A263" s="31" t="s">
        <v>444</v>
      </c>
      <c r="B263" s="74" t="s">
        <v>112</v>
      </c>
      <c r="C263" s="13" t="s">
        <v>142</v>
      </c>
      <c r="D263" s="20">
        <f>ROUND(+D260*1.3,2)</f>
        <v>76.7</v>
      </c>
      <c r="E263" s="75"/>
      <c r="F263" s="53"/>
      <c r="G263" s="78"/>
      <c r="H263" s="5"/>
      <c r="I263" s="5"/>
      <c r="J263" s="5"/>
    </row>
    <row r="264" spans="1:10">
      <c r="A264" s="42" t="s">
        <v>340</v>
      </c>
      <c r="B264" s="89" t="s">
        <v>115</v>
      </c>
      <c r="C264" s="89"/>
      <c r="D264" s="89"/>
      <c r="E264" s="89"/>
      <c r="F264" s="89"/>
      <c r="G264" s="78"/>
      <c r="H264" s="5"/>
      <c r="I264" s="5"/>
      <c r="J264" s="5"/>
    </row>
    <row r="265" spans="1:10" ht="55.2">
      <c r="A265" s="31" t="s">
        <v>446</v>
      </c>
      <c r="B265" s="74" t="s">
        <v>236</v>
      </c>
      <c r="C265" s="13" t="s">
        <v>13</v>
      </c>
      <c r="D265" s="76">
        <v>106.06</v>
      </c>
      <c r="E265" s="75"/>
      <c r="F265" s="53"/>
      <c r="G265" s="78"/>
      <c r="H265" s="5"/>
      <c r="I265" s="5"/>
      <c r="J265" s="5"/>
    </row>
    <row r="266" spans="1:10" ht="39.6">
      <c r="A266" s="31" t="s">
        <v>447</v>
      </c>
      <c r="B266" s="55" t="s">
        <v>122</v>
      </c>
      <c r="C266" s="13" t="s">
        <v>13</v>
      </c>
      <c r="D266" s="20">
        <v>106.06</v>
      </c>
      <c r="E266" s="52"/>
      <c r="F266" s="53"/>
      <c r="G266" s="78"/>
      <c r="H266" s="5"/>
      <c r="I266" s="5"/>
      <c r="J266" s="5"/>
    </row>
    <row r="267" spans="1:10">
      <c r="A267" s="42" t="s">
        <v>341</v>
      </c>
      <c r="B267" s="89" t="s">
        <v>184</v>
      </c>
      <c r="C267" s="89"/>
      <c r="D267" s="89"/>
      <c r="E267" s="89"/>
      <c r="F267" s="89"/>
      <c r="G267" s="78"/>
      <c r="H267" s="5"/>
      <c r="I267" s="5"/>
      <c r="J267" s="5"/>
    </row>
    <row r="268" spans="1:10" ht="13.8">
      <c r="A268" s="31" t="s">
        <v>448</v>
      </c>
      <c r="B268" s="74" t="s">
        <v>185</v>
      </c>
      <c r="C268" s="77" t="s">
        <v>152</v>
      </c>
      <c r="D268" s="76">
        <v>30</v>
      </c>
      <c r="E268" s="75"/>
      <c r="F268" s="53"/>
      <c r="G268" s="78"/>
      <c r="H268" s="5"/>
      <c r="I268" s="5"/>
      <c r="J268" s="5"/>
    </row>
    <row r="269" spans="1:10" ht="41.4">
      <c r="A269" s="31" t="s">
        <v>449</v>
      </c>
      <c r="B269" s="74" t="s">
        <v>573</v>
      </c>
      <c r="C269" s="77" t="s">
        <v>152</v>
      </c>
      <c r="D269" s="76">
        <v>30.5</v>
      </c>
      <c r="E269" s="75"/>
      <c r="F269" s="53"/>
      <c r="G269" s="78"/>
      <c r="H269" s="5"/>
      <c r="I269" s="5"/>
      <c r="J269" s="5"/>
    </row>
    <row r="270" spans="1:10">
      <c r="A270" s="42" t="s">
        <v>342</v>
      </c>
      <c r="B270" s="89" t="s">
        <v>113</v>
      </c>
      <c r="C270" s="89"/>
      <c r="D270" s="89"/>
      <c r="E270" s="89"/>
      <c r="F270" s="89"/>
      <c r="G270" s="78"/>
      <c r="H270" s="5"/>
      <c r="I270" s="5"/>
      <c r="J270" s="5"/>
    </row>
    <row r="271" spans="1:10" ht="27.6">
      <c r="A271" s="31" t="s">
        <v>450</v>
      </c>
      <c r="B271" s="74" t="s">
        <v>186</v>
      </c>
      <c r="C271" s="13" t="s">
        <v>142</v>
      </c>
      <c r="D271" s="76">
        <v>5.41</v>
      </c>
      <c r="E271" s="75"/>
      <c r="F271" s="53"/>
      <c r="G271" s="78"/>
      <c r="H271" s="5"/>
      <c r="I271" s="5"/>
      <c r="J271" s="5"/>
    </row>
    <row r="272" spans="1:10" ht="26.4">
      <c r="A272" s="31" t="s">
        <v>451</v>
      </c>
      <c r="B272" s="54" t="s">
        <v>187</v>
      </c>
      <c r="C272" s="77" t="s">
        <v>18</v>
      </c>
      <c r="D272" s="76">
        <v>8</v>
      </c>
      <c r="E272" s="75"/>
      <c r="F272" s="53"/>
      <c r="G272" s="78"/>
      <c r="H272" s="5"/>
      <c r="I272" s="5"/>
      <c r="J272" s="5"/>
    </row>
    <row r="273" spans="1:10" ht="27.6">
      <c r="A273" s="31" t="s">
        <v>452</v>
      </c>
      <c r="B273" s="74" t="s">
        <v>188</v>
      </c>
      <c r="C273" s="13" t="s">
        <v>142</v>
      </c>
      <c r="D273" s="76">
        <v>4.3499999999999996</v>
      </c>
      <c r="E273" s="75"/>
      <c r="F273" s="53"/>
      <c r="G273" s="78"/>
      <c r="H273" s="5"/>
      <c r="I273" s="5"/>
      <c r="J273" s="5"/>
    </row>
    <row r="274" spans="1:10">
      <c r="A274" s="42" t="s">
        <v>343</v>
      </c>
      <c r="B274" s="89" t="s">
        <v>189</v>
      </c>
      <c r="C274" s="89"/>
      <c r="D274" s="89"/>
      <c r="E274" s="89"/>
      <c r="F274" s="89"/>
      <c r="G274" s="78"/>
      <c r="H274" s="5"/>
      <c r="I274" s="5"/>
      <c r="J274" s="5"/>
    </row>
    <row r="275" spans="1:10" ht="41.4">
      <c r="A275" s="31" t="s">
        <v>453</v>
      </c>
      <c r="B275" s="74" t="s">
        <v>190</v>
      </c>
      <c r="C275" s="77" t="s">
        <v>17</v>
      </c>
      <c r="D275" s="76">
        <v>8</v>
      </c>
      <c r="E275" s="63"/>
      <c r="F275" s="53"/>
      <c r="G275" s="78"/>
      <c r="H275" s="5"/>
      <c r="I275" s="5"/>
      <c r="J275" s="5"/>
    </row>
    <row r="276" spans="1:10" ht="41.4">
      <c r="A276" s="31" t="s">
        <v>454</v>
      </c>
      <c r="B276" s="74" t="s">
        <v>191</v>
      </c>
      <c r="C276" s="77" t="s">
        <v>17</v>
      </c>
      <c r="D276" s="76">
        <v>8</v>
      </c>
      <c r="E276" s="63"/>
      <c r="F276" s="53"/>
      <c r="G276" s="78"/>
      <c r="H276" s="5"/>
      <c r="I276" s="5"/>
      <c r="J276" s="5"/>
    </row>
    <row r="277" spans="1:10" ht="13.8">
      <c r="A277" s="31" t="s">
        <v>455</v>
      </c>
      <c r="B277" s="74" t="s">
        <v>192</v>
      </c>
      <c r="C277" s="77" t="s">
        <v>152</v>
      </c>
      <c r="D277" s="76">
        <v>22</v>
      </c>
      <c r="E277" s="63"/>
      <c r="F277" s="53"/>
      <c r="G277" s="78"/>
      <c r="H277" s="5"/>
      <c r="I277" s="5"/>
      <c r="J277" s="5"/>
    </row>
    <row r="278" spans="1:10" ht="82.8">
      <c r="A278" s="31" t="s">
        <v>456</v>
      </c>
      <c r="B278" s="74" t="s">
        <v>193</v>
      </c>
      <c r="C278" s="77" t="s">
        <v>18</v>
      </c>
      <c r="D278" s="76">
        <v>8</v>
      </c>
      <c r="E278" s="63"/>
      <c r="F278" s="53"/>
      <c r="G278" s="78"/>
      <c r="H278" s="5"/>
      <c r="I278" s="5"/>
      <c r="J278" s="5"/>
    </row>
    <row r="279" spans="1:10" ht="52.8">
      <c r="A279" s="31" t="s">
        <v>457</v>
      </c>
      <c r="B279" s="54" t="s">
        <v>194</v>
      </c>
      <c r="C279" s="77" t="s">
        <v>152</v>
      </c>
      <c r="D279" s="76">
        <v>29.7</v>
      </c>
      <c r="E279" s="63"/>
      <c r="F279" s="53"/>
      <c r="G279" s="78"/>
      <c r="H279" s="5"/>
      <c r="I279" s="5"/>
      <c r="J279" s="5"/>
    </row>
    <row r="280" spans="1:10" ht="52.8">
      <c r="A280" s="31" t="s">
        <v>458</v>
      </c>
      <c r="B280" s="54" t="s">
        <v>195</v>
      </c>
      <c r="C280" s="77" t="s">
        <v>152</v>
      </c>
      <c r="D280" s="76">
        <v>12.3</v>
      </c>
      <c r="E280" s="63"/>
      <c r="F280" s="53"/>
      <c r="G280" s="78"/>
      <c r="H280" s="5"/>
      <c r="I280" s="5"/>
      <c r="J280" s="5"/>
    </row>
    <row r="281" spans="1:10" ht="39.6">
      <c r="A281" s="31" t="s">
        <v>459</v>
      </c>
      <c r="B281" s="54" t="s">
        <v>574</v>
      </c>
      <c r="C281" s="13" t="s">
        <v>13</v>
      </c>
      <c r="D281" s="76">
        <v>132.47</v>
      </c>
      <c r="E281" s="63"/>
      <c r="F281" s="53"/>
      <c r="G281" s="78"/>
      <c r="H281" s="5"/>
      <c r="I281" s="5"/>
      <c r="J281" s="5"/>
    </row>
    <row r="282" spans="1:10" ht="27.6">
      <c r="A282" s="31" t="s">
        <v>460</v>
      </c>
      <c r="B282" s="74" t="s">
        <v>575</v>
      </c>
      <c r="C282" s="13" t="s">
        <v>13</v>
      </c>
      <c r="D282" s="76">
        <f>10*2</f>
        <v>20</v>
      </c>
      <c r="E282" s="63"/>
      <c r="F282" s="53"/>
      <c r="G282" s="78"/>
      <c r="H282" s="5"/>
      <c r="I282" s="5"/>
      <c r="J282" s="5"/>
    </row>
    <row r="283" spans="1:10" ht="13.8">
      <c r="A283" s="31" t="s">
        <v>461</v>
      </c>
      <c r="B283" s="74" t="s">
        <v>200</v>
      </c>
      <c r="C283" s="13" t="s">
        <v>13</v>
      </c>
      <c r="D283" s="76">
        <v>64</v>
      </c>
      <c r="E283" s="63"/>
      <c r="F283" s="53"/>
      <c r="G283" s="78"/>
      <c r="H283" s="5"/>
      <c r="I283" s="5"/>
      <c r="J283" s="5"/>
    </row>
    <row r="284" spans="1:10" ht="66">
      <c r="A284" s="31" t="s">
        <v>462</v>
      </c>
      <c r="B284" s="54" t="s">
        <v>196</v>
      </c>
      <c r="C284" s="77" t="s">
        <v>152</v>
      </c>
      <c r="D284" s="76">
        <v>46</v>
      </c>
      <c r="E284" s="63"/>
      <c r="F284" s="53"/>
      <c r="G284" s="78"/>
      <c r="H284" s="5"/>
      <c r="I284" s="5"/>
      <c r="J284" s="5"/>
    </row>
    <row r="285" spans="1:10">
      <c r="A285" s="42" t="s">
        <v>344</v>
      </c>
      <c r="B285" s="89" t="s">
        <v>137</v>
      </c>
      <c r="C285" s="89"/>
      <c r="D285" s="89"/>
      <c r="E285" s="89"/>
      <c r="F285" s="89"/>
      <c r="G285" s="78"/>
      <c r="H285" s="5"/>
      <c r="I285" s="5"/>
      <c r="J285" s="5"/>
    </row>
    <row r="286" spans="1:10" ht="79.2">
      <c r="A286" s="31" t="s">
        <v>463</v>
      </c>
      <c r="B286" s="64" t="s">
        <v>197</v>
      </c>
      <c r="C286" s="65" t="s">
        <v>99</v>
      </c>
      <c r="D286" s="65">
        <v>5</v>
      </c>
      <c r="E286" s="63"/>
      <c r="F286" s="53"/>
      <c r="G286" s="78"/>
      <c r="H286" s="5"/>
      <c r="I286" s="5"/>
      <c r="J286" s="5"/>
    </row>
    <row r="287" spans="1:10" ht="66">
      <c r="A287" s="31" t="s">
        <v>464</v>
      </c>
      <c r="B287" s="64" t="s">
        <v>198</v>
      </c>
      <c r="C287" s="65" t="s">
        <v>99</v>
      </c>
      <c r="D287" s="65">
        <v>1</v>
      </c>
      <c r="E287" s="63"/>
      <c r="F287" s="53"/>
      <c r="G287" s="78"/>
      <c r="H287" s="5"/>
      <c r="I287" s="5"/>
      <c r="J287" s="5"/>
    </row>
    <row r="288" spans="1:10" ht="79.2">
      <c r="A288" s="31" t="s">
        <v>465</v>
      </c>
      <c r="B288" s="64" t="s">
        <v>199</v>
      </c>
      <c r="C288" s="65" t="s">
        <v>99</v>
      </c>
      <c r="D288" s="65">
        <v>2</v>
      </c>
      <c r="E288" s="63"/>
      <c r="F288" s="53"/>
      <c r="G288" s="78"/>
      <c r="H288" s="5"/>
      <c r="I288" s="5"/>
      <c r="J288" s="5"/>
    </row>
    <row r="289" spans="1:12">
      <c r="A289" s="11">
        <v>4</v>
      </c>
      <c r="B289" s="108" t="s">
        <v>19</v>
      </c>
      <c r="C289" s="108"/>
      <c r="D289" s="108"/>
      <c r="E289" s="108"/>
      <c r="F289" s="108"/>
      <c r="G289" s="86"/>
      <c r="H289" s="5"/>
      <c r="I289" s="5"/>
      <c r="J289" s="5"/>
    </row>
    <row r="290" spans="1:12">
      <c r="A290" s="69">
        <v>4.0999999999999996</v>
      </c>
      <c r="B290" s="90" t="s">
        <v>37</v>
      </c>
      <c r="C290" s="90"/>
      <c r="D290" s="90"/>
      <c r="E290" s="90"/>
      <c r="F290" s="90"/>
      <c r="G290" s="78"/>
      <c r="H290" s="5"/>
      <c r="I290" s="5"/>
      <c r="J290" s="5"/>
    </row>
    <row r="291" spans="1:12" ht="39.6">
      <c r="A291" s="31" t="s">
        <v>38</v>
      </c>
      <c r="B291" s="16" t="s">
        <v>502</v>
      </c>
      <c r="C291" s="31" t="s">
        <v>152</v>
      </c>
      <c r="D291" s="18">
        <v>89</v>
      </c>
      <c r="E291" s="19"/>
      <c r="F291" s="53"/>
      <c r="G291" s="78"/>
      <c r="H291" s="5"/>
      <c r="I291" s="5"/>
      <c r="J291" s="5"/>
    </row>
    <row r="292" spans="1:12" ht="39.6">
      <c r="A292" s="31" t="s">
        <v>39</v>
      </c>
      <c r="B292" s="16" t="s">
        <v>503</v>
      </c>
      <c r="C292" s="31" t="s">
        <v>152</v>
      </c>
      <c r="D292" s="18">
        <v>55</v>
      </c>
      <c r="E292" s="19"/>
      <c r="F292" s="53"/>
      <c r="G292" s="78"/>
      <c r="H292" s="5"/>
      <c r="I292" s="5"/>
      <c r="J292" s="5"/>
    </row>
    <row r="293" spans="1:12" ht="39.6">
      <c r="A293" s="31" t="s">
        <v>507</v>
      </c>
      <c r="B293" s="16" t="s">
        <v>20</v>
      </c>
      <c r="C293" s="31" t="s">
        <v>152</v>
      </c>
      <c r="D293" s="18">
        <v>15</v>
      </c>
      <c r="E293" s="19"/>
      <c r="F293" s="53"/>
      <c r="G293" s="78"/>
      <c r="H293" s="5"/>
      <c r="I293" s="5"/>
      <c r="J293" s="5"/>
    </row>
    <row r="294" spans="1:12" ht="39.6">
      <c r="A294" s="31" t="s">
        <v>508</v>
      </c>
      <c r="B294" s="16" t="s">
        <v>504</v>
      </c>
      <c r="C294" s="31" t="s">
        <v>152</v>
      </c>
      <c r="D294" s="18">
        <v>36</v>
      </c>
      <c r="E294" s="19"/>
      <c r="F294" s="53"/>
      <c r="G294" s="78"/>
      <c r="H294" s="5"/>
      <c r="I294" s="5"/>
      <c r="J294" s="5"/>
      <c r="K294" s="5"/>
      <c r="L294" s="5"/>
    </row>
    <row r="295" spans="1:12" ht="105.6">
      <c r="A295" s="31" t="s">
        <v>509</v>
      </c>
      <c r="B295" s="16" t="s">
        <v>501</v>
      </c>
      <c r="C295" s="31" t="s">
        <v>17</v>
      </c>
      <c r="D295" s="13">
        <v>9</v>
      </c>
      <c r="E295" s="14"/>
      <c r="F295" s="53"/>
      <c r="G295" s="78"/>
      <c r="H295" s="5"/>
      <c r="I295" s="5"/>
      <c r="J295" s="5"/>
      <c r="K295" s="5"/>
      <c r="L295" s="5"/>
    </row>
    <row r="296" spans="1:12" ht="66">
      <c r="A296" s="31" t="s">
        <v>510</v>
      </c>
      <c r="B296" s="16" t="s">
        <v>505</v>
      </c>
      <c r="C296" s="31" t="s">
        <v>17</v>
      </c>
      <c r="D296" s="13">
        <v>2</v>
      </c>
      <c r="E296" s="14"/>
      <c r="F296" s="53"/>
      <c r="G296" s="78"/>
      <c r="H296" s="5"/>
      <c r="I296" s="5"/>
      <c r="J296" s="5"/>
      <c r="K296" s="5"/>
      <c r="L296" s="5"/>
    </row>
    <row r="297" spans="1:12" ht="105.6">
      <c r="A297" s="31" t="s">
        <v>511</v>
      </c>
      <c r="B297" s="16" t="s">
        <v>506</v>
      </c>
      <c r="C297" s="31" t="s">
        <v>17</v>
      </c>
      <c r="D297" s="13">
        <v>3</v>
      </c>
      <c r="E297" s="14"/>
      <c r="F297" s="53"/>
      <c r="G297" s="78"/>
      <c r="H297" s="5"/>
      <c r="I297" s="5"/>
      <c r="J297" s="5"/>
      <c r="K297" s="5"/>
    </row>
    <row r="298" spans="1:12">
      <c r="A298" s="69">
        <v>4.2</v>
      </c>
      <c r="B298" s="90" t="s">
        <v>40</v>
      </c>
      <c r="C298" s="90"/>
      <c r="D298" s="90"/>
      <c r="E298" s="90"/>
      <c r="F298" s="90"/>
      <c r="G298" s="78"/>
      <c r="H298" s="5"/>
      <c r="I298" s="5"/>
      <c r="J298" s="5"/>
    </row>
    <row r="299" spans="1:12" ht="39.6">
      <c r="A299" s="67" t="s">
        <v>41</v>
      </c>
      <c r="B299" s="16" t="s">
        <v>514</v>
      </c>
      <c r="C299" s="31" t="s">
        <v>152</v>
      </c>
      <c r="D299" s="13">
        <v>31</v>
      </c>
      <c r="E299" s="14"/>
      <c r="F299" s="53"/>
      <c r="G299" s="78"/>
      <c r="H299" s="5"/>
      <c r="I299" s="5"/>
      <c r="J299" s="5"/>
    </row>
    <row r="300" spans="1:12" ht="26.4">
      <c r="A300" s="67" t="s">
        <v>466</v>
      </c>
      <c r="B300" s="16" t="s">
        <v>23</v>
      </c>
      <c r="C300" s="31" t="s">
        <v>152</v>
      </c>
      <c r="D300" s="13">
        <v>19</v>
      </c>
      <c r="E300" s="14"/>
      <c r="F300" s="53"/>
      <c r="G300" s="78"/>
      <c r="H300" s="5"/>
      <c r="I300" s="5"/>
      <c r="J300" s="5"/>
    </row>
    <row r="301" spans="1:12" ht="26.4">
      <c r="A301" s="67" t="s">
        <v>515</v>
      </c>
      <c r="B301" s="16" t="s">
        <v>512</v>
      </c>
      <c r="C301" s="31" t="s">
        <v>152</v>
      </c>
      <c r="D301" s="13">
        <v>55</v>
      </c>
      <c r="E301" s="14"/>
      <c r="F301" s="53"/>
      <c r="G301" s="78"/>
      <c r="H301" s="5"/>
      <c r="I301" s="5"/>
      <c r="J301" s="5"/>
    </row>
    <row r="302" spans="1:12" ht="39.6">
      <c r="A302" s="67" t="s">
        <v>516</v>
      </c>
      <c r="B302" s="16" t="s">
        <v>513</v>
      </c>
      <c r="C302" s="31" t="s">
        <v>152</v>
      </c>
      <c r="D302" s="13">
        <v>12</v>
      </c>
      <c r="E302" s="14"/>
      <c r="F302" s="53"/>
      <c r="G302" s="78"/>
      <c r="H302" s="5"/>
      <c r="I302" s="5"/>
      <c r="J302" s="5"/>
    </row>
    <row r="303" spans="1:12" ht="79.2">
      <c r="A303" s="67" t="s">
        <v>517</v>
      </c>
      <c r="B303" s="16" t="s">
        <v>21</v>
      </c>
      <c r="C303" s="31" t="s">
        <v>17</v>
      </c>
      <c r="D303" s="13">
        <v>8</v>
      </c>
      <c r="E303" s="14"/>
      <c r="F303" s="14"/>
      <c r="G303" s="78"/>
      <c r="H303" s="5"/>
      <c r="I303" s="5"/>
      <c r="J303" s="5"/>
    </row>
    <row r="304" spans="1:12">
      <c r="A304" s="72">
        <v>5.3</v>
      </c>
      <c r="B304" s="92" t="s">
        <v>499</v>
      </c>
      <c r="C304" s="92"/>
      <c r="D304" s="92"/>
      <c r="E304" s="92"/>
      <c r="F304" s="92"/>
      <c r="G304" s="78"/>
      <c r="H304" s="5"/>
      <c r="I304" s="5"/>
      <c r="J304" s="5"/>
    </row>
    <row r="305" spans="1:10" ht="52.8">
      <c r="A305" s="66" t="s">
        <v>468</v>
      </c>
      <c r="B305" s="16" t="s">
        <v>518</v>
      </c>
      <c r="C305" s="31" t="s">
        <v>152</v>
      </c>
      <c r="D305" s="13">
        <v>26</v>
      </c>
      <c r="E305" s="47"/>
      <c r="F305" s="47"/>
      <c r="G305" s="78"/>
      <c r="H305" s="5"/>
      <c r="I305" s="5"/>
      <c r="J305" s="5"/>
    </row>
    <row r="306" spans="1:10" ht="52.8">
      <c r="A306" s="66" t="s">
        <v>498</v>
      </c>
      <c r="B306" s="16" t="s">
        <v>519</v>
      </c>
      <c r="C306" s="31" t="s">
        <v>152</v>
      </c>
      <c r="D306" s="13">
        <v>31</v>
      </c>
      <c r="E306" s="47"/>
      <c r="F306" s="47"/>
      <c r="G306" s="78"/>
      <c r="H306" s="5"/>
      <c r="I306" s="5"/>
      <c r="J306" s="5"/>
    </row>
    <row r="307" spans="1:10" ht="52.8">
      <c r="A307" s="66" t="s">
        <v>522</v>
      </c>
      <c r="B307" s="16" t="s">
        <v>520</v>
      </c>
      <c r="C307" s="31" t="s">
        <v>152</v>
      </c>
      <c r="D307" s="13">
        <v>78</v>
      </c>
      <c r="E307" s="47"/>
      <c r="F307" s="47"/>
      <c r="G307" s="78"/>
      <c r="H307" s="5"/>
      <c r="I307" s="5"/>
      <c r="J307" s="5"/>
    </row>
    <row r="308" spans="1:10" ht="105.6">
      <c r="A308" s="66" t="s">
        <v>523</v>
      </c>
      <c r="B308" s="16" t="s">
        <v>521</v>
      </c>
      <c r="C308" s="31" t="s">
        <v>99</v>
      </c>
      <c r="D308" s="13">
        <v>3</v>
      </c>
      <c r="E308" s="47"/>
      <c r="F308" s="47"/>
      <c r="G308" s="78"/>
      <c r="H308" s="5"/>
      <c r="I308" s="5"/>
      <c r="J308" s="5"/>
    </row>
    <row r="309" spans="1:10" ht="30" customHeight="1">
      <c r="A309" s="93" t="s">
        <v>42</v>
      </c>
      <c r="B309" s="93"/>
      <c r="C309" s="93"/>
      <c r="D309" s="93"/>
      <c r="E309" s="93"/>
      <c r="F309" s="93"/>
      <c r="G309" s="78"/>
      <c r="H309" s="5"/>
      <c r="I309" s="5"/>
      <c r="J309" s="5"/>
    </row>
    <row r="310" spans="1:10">
      <c r="A310" s="11">
        <v>5</v>
      </c>
      <c r="B310" s="108" t="s">
        <v>24</v>
      </c>
      <c r="C310" s="108"/>
      <c r="D310" s="108"/>
      <c r="E310" s="108"/>
      <c r="F310" s="108"/>
      <c r="G310" s="86"/>
      <c r="H310" s="5"/>
      <c r="I310" s="5"/>
      <c r="J310" s="5"/>
    </row>
    <row r="311" spans="1:10">
      <c r="A311" s="70">
        <v>5.0999999999999996</v>
      </c>
      <c r="B311" s="91" t="s">
        <v>205</v>
      </c>
      <c r="C311" s="91"/>
      <c r="D311" s="91"/>
      <c r="E311" s="91"/>
      <c r="F311" s="91"/>
      <c r="G311" s="80"/>
      <c r="H311" s="5"/>
      <c r="I311" s="5"/>
      <c r="J311" s="5"/>
    </row>
    <row r="312" spans="1:10" ht="39.6">
      <c r="A312" s="67" t="s">
        <v>43</v>
      </c>
      <c r="B312" s="32" t="s">
        <v>25</v>
      </c>
      <c r="C312" s="17" t="s">
        <v>17</v>
      </c>
      <c r="D312" s="20">
        <v>1</v>
      </c>
      <c r="E312" s="39"/>
      <c r="F312" s="19"/>
      <c r="G312" s="80"/>
      <c r="H312" s="5"/>
      <c r="I312" s="5"/>
      <c r="J312" s="5"/>
    </row>
    <row r="313" spans="1:10" ht="66">
      <c r="A313" s="67" t="s">
        <v>45</v>
      </c>
      <c r="B313" s="32" t="s">
        <v>526</v>
      </c>
      <c r="C313" s="17" t="s">
        <v>17</v>
      </c>
      <c r="D313" s="20">
        <v>1</v>
      </c>
      <c r="E313" s="39"/>
      <c r="F313" s="19"/>
      <c r="G313" s="80"/>
      <c r="H313" s="5"/>
      <c r="I313" s="5"/>
      <c r="J313" s="5"/>
    </row>
    <row r="314" spans="1:10">
      <c r="A314" s="70">
        <v>5.2</v>
      </c>
      <c r="B314" s="91" t="s">
        <v>207</v>
      </c>
      <c r="C314" s="91"/>
      <c r="D314" s="91"/>
      <c r="E314" s="91"/>
      <c r="F314" s="91"/>
      <c r="G314" s="80"/>
      <c r="H314" s="5"/>
      <c r="I314" s="71"/>
      <c r="J314" s="5"/>
    </row>
    <row r="315" spans="1:10" ht="105.6">
      <c r="A315" s="67" t="s">
        <v>467</v>
      </c>
      <c r="B315" s="62" t="s">
        <v>206</v>
      </c>
      <c r="C315" s="17" t="s">
        <v>13</v>
      </c>
      <c r="D315" s="20">
        <v>40</v>
      </c>
      <c r="E315" s="19"/>
      <c r="F315" s="19"/>
      <c r="G315" s="80"/>
      <c r="H315" s="5"/>
      <c r="I315" s="5"/>
      <c r="J315" s="5"/>
    </row>
    <row r="316" spans="1:10">
      <c r="A316" s="70">
        <v>5.3</v>
      </c>
      <c r="B316" s="91" t="s">
        <v>209</v>
      </c>
      <c r="C316" s="91"/>
      <c r="D316" s="91"/>
      <c r="E316" s="91"/>
      <c r="F316" s="91"/>
      <c r="G316" s="80"/>
      <c r="H316" s="5"/>
      <c r="I316" s="5"/>
      <c r="J316" s="5"/>
    </row>
    <row r="317" spans="1:10" ht="26.4">
      <c r="A317" s="67" t="s">
        <v>468</v>
      </c>
      <c r="B317" s="32" t="s">
        <v>44</v>
      </c>
      <c r="C317" s="17" t="s">
        <v>13</v>
      </c>
      <c r="D317" s="20">
        <v>345</v>
      </c>
      <c r="E317" s="19"/>
      <c r="F317" s="19"/>
      <c r="G317" s="80"/>
      <c r="H317" s="5"/>
      <c r="I317" s="5"/>
      <c r="J317" s="5"/>
    </row>
    <row r="318" spans="1:10">
      <c r="A318" s="38">
        <v>5.4</v>
      </c>
      <c r="B318" s="91" t="s">
        <v>210</v>
      </c>
      <c r="C318" s="91"/>
      <c r="D318" s="91"/>
      <c r="E318" s="91"/>
      <c r="F318" s="91"/>
      <c r="G318" s="80"/>
      <c r="H318" s="5"/>
      <c r="I318" s="5"/>
      <c r="J318" s="5"/>
    </row>
    <row r="319" spans="1:10" ht="105.6">
      <c r="A319" s="67" t="s">
        <v>469</v>
      </c>
      <c r="B319" s="32" t="s">
        <v>212</v>
      </c>
      <c r="C319" s="17" t="s">
        <v>22</v>
      </c>
      <c r="D319" s="18">
        <v>29</v>
      </c>
      <c r="E319" s="24"/>
      <c r="F319" s="25"/>
      <c r="G319" s="80"/>
      <c r="H319" s="5"/>
      <c r="I319" s="5"/>
      <c r="J319" s="5"/>
    </row>
    <row r="320" spans="1:10" ht="39.6">
      <c r="A320" s="67" t="s">
        <v>470</v>
      </c>
      <c r="B320" s="62" t="s">
        <v>214</v>
      </c>
      <c r="C320" s="67" t="s">
        <v>22</v>
      </c>
      <c r="D320" s="18">
        <v>12.4</v>
      </c>
      <c r="E320" s="19"/>
      <c r="F320" s="23"/>
      <c r="G320" s="80"/>
      <c r="H320" s="5"/>
      <c r="I320" s="5"/>
      <c r="J320" s="5"/>
    </row>
    <row r="321" spans="1:10" ht="145.19999999999999">
      <c r="A321" s="67" t="s">
        <v>471</v>
      </c>
      <c r="B321" s="32" t="s">
        <v>500</v>
      </c>
      <c r="C321" s="17" t="s">
        <v>13</v>
      </c>
      <c r="D321" s="18">
        <v>20</v>
      </c>
      <c r="E321" s="22"/>
      <c r="F321" s="21"/>
      <c r="G321" s="80"/>
      <c r="H321" s="5"/>
      <c r="I321" s="5"/>
      <c r="J321" s="5"/>
    </row>
    <row r="322" spans="1:10" ht="26.4">
      <c r="A322" s="67" t="s">
        <v>472</v>
      </c>
      <c r="B322" s="32" t="s">
        <v>211</v>
      </c>
      <c r="C322" s="17" t="s">
        <v>22</v>
      </c>
      <c r="D322" s="18">
        <v>65</v>
      </c>
      <c r="E322" s="19"/>
      <c r="F322" s="23"/>
      <c r="G322" s="80"/>
      <c r="H322" s="5"/>
      <c r="I322" s="5"/>
      <c r="J322" s="5"/>
    </row>
    <row r="323" spans="1:10" ht="26.4">
      <c r="A323" s="67" t="s">
        <v>473</v>
      </c>
      <c r="B323" s="62" t="s">
        <v>213</v>
      </c>
      <c r="C323" s="67" t="s">
        <v>22</v>
      </c>
      <c r="D323" s="18">
        <v>29</v>
      </c>
      <c r="E323" s="19"/>
      <c r="F323" s="23"/>
      <c r="G323" s="80"/>
      <c r="H323" s="5"/>
      <c r="I323" s="5"/>
      <c r="J323" s="5"/>
    </row>
    <row r="324" spans="1:10">
      <c r="A324" s="69">
        <v>5.5</v>
      </c>
      <c r="B324" s="91" t="s">
        <v>201</v>
      </c>
      <c r="C324" s="91"/>
      <c r="D324" s="91"/>
      <c r="E324" s="91"/>
      <c r="F324" s="91"/>
      <c r="G324" s="80"/>
      <c r="H324" s="5"/>
      <c r="I324" s="5"/>
      <c r="J324" s="5"/>
    </row>
    <row r="325" spans="1:10">
      <c r="A325" s="31" t="s">
        <v>474</v>
      </c>
      <c r="B325" s="61" t="s">
        <v>202</v>
      </c>
      <c r="C325" s="67" t="s">
        <v>59</v>
      </c>
      <c r="D325" s="18">
        <v>1</v>
      </c>
      <c r="E325" s="19"/>
      <c r="F325" s="23"/>
      <c r="G325" s="80"/>
      <c r="H325" s="5"/>
      <c r="I325" s="5"/>
      <c r="J325" s="5"/>
    </row>
    <row r="326" spans="1:10">
      <c r="A326" s="31" t="s">
        <v>475</v>
      </c>
      <c r="B326" s="61" t="s">
        <v>203</v>
      </c>
      <c r="C326" s="67" t="s">
        <v>125</v>
      </c>
      <c r="D326" s="18">
        <v>3</v>
      </c>
      <c r="E326" s="19"/>
      <c r="F326" s="23"/>
      <c r="G326" s="80"/>
      <c r="H326" s="5"/>
      <c r="I326" s="5"/>
      <c r="J326" s="5"/>
    </row>
    <row r="327" spans="1:10">
      <c r="A327" s="31" t="s">
        <v>476</v>
      </c>
      <c r="B327" s="61" t="s">
        <v>204</v>
      </c>
      <c r="C327" s="67" t="s">
        <v>125</v>
      </c>
      <c r="D327" s="18">
        <v>1</v>
      </c>
      <c r="E327" s="19"/>
      <c r="F327" s="23"/>
      <c r="G327" s="80"/>
      <c r="H327" s="5"/>
      <c r="I327" s="5"/>
      <c r="J327" s="5"/>
    </row>
    <row r="328" spans="1:10">
      <c r="A328" s="69">
        <v>5.6</v>
      </c>
      <c r="B328" s="91" t="s">
        <v>225</v>
      </c>
      <c r="C328" s="91"/>
      <c r="D328" s="91"/>
      <c r="E328" s="91"/>
      <c r="F328" s="91"/>
      <c r="G328" s="80"/>
      <c r="H328" s="5"/>
      <c r="I328" s="5"/>
      <c r="J328" s="5"/>
    </row>
    <row r="329" spans="1:10" ht="66">
      <c r="A329" s="31" t="s">
        <v>477</v>
      </c>
      <c r="B329" s="32" t="s">
        <v>215</v>
      </c>
      <c r="C329" s="67" t="s">
        <v>16</v>
      </c>
      <c r="D329" s="18">
        <v>1</v>
      </c>
      <c r="E329" s="19"/>
      <c r="F329" s="23"/>
      <c r="G329" s="80"/>
      <c r="H329" s="5"/>
      <c r="I329" s="5"/>
      <c r="J329" s="5"/>
    </row>
    <row r="330" spans="1:10" ht="52.8">
      <c r="A330" s="31" t="s">
        <v>478</v>
      </c>
      <c r="B330" s="62" t="s">
        <v>216</v>
      </c>
      <c r="C330" s="67" t="s">
        <v>152</v>
      </c>
      <c r="D330" s="18">
        <v>18</v>
      </c>
      <c r="E330" s="19"/>
      <c r="F330" s="23"/>
      <c r="G330" s="80"/>
      <c r="H330" s="5"/>
      <c r="I330" s="5"/>
      <c r="J330" s="5"/>
    </row>
    <row r="331" spans="1:10" ht="52.8">
      <c r="A331" s="31" t="s">
        <v>479</v>
      </c>
      <c r="B331" s="62" t="s">
        <v>217</v>
      </c>
      <c r="C331" s="67" t="s">
        <v>152</v>
      </c>
      <c r="D331" s="18">
        <v>45</v>
      </c>
      <c r="E331" s="19"/>
      <c r="F331" s="23"/>
      <c r="G331" s="80"/>
      <c r="H331" s="5"/>
      <c r="I331" s="5"/>
      <c r="J331" s="5"/>
    </row>
    <row r="332" spans="1:10" ht="66">
      <c r="A332" s="31" t="s">
        <v>480</v>
      </c>
      <c r="B332" s="62" t="s">
        <v>218</v>
      </c>
      <c r="C332" s="67" t="s">
        <v>152</v>
      </c>
      <c r="D332" s="18">
        <v>35</v>
      </c>
      <c r="E332" s="19"/>
      <c r="F332" s="23"/>
      <c r="G332" s="80"/>
      <c r="H332" s="5"/>
      <c r="I332" s="5"/>
      <c r="J332" s="5"/>
    </row>
    <row r="333" spans="1:10" ht="39.6">
      <c r="A333" s="31" t="s">
        <v>481</v>
      </c>
      <c r="B333" s="62" t="s">
        <v>219</v>
      </c>
      <c r="C333" s="67" t="s">
        <v>16</v>
      </c>
      <c r="D333" s="18">
        <v>1</v>
      </c>
      <c r="E333" s="19"/>
      <c r="F333" s="23"/>
      <c r="G333" s="80"/>
      <c r="H333" s="5"/>
      <c r="I333" s="5"/>
      <c r="J333" s="5"/>
    </row>
    <row r="334" spans="1:10" ht="66">
      <c r="A334" s="31" t="s">
        <v>482</v>
      </c>
      <c r="B334" s="62" t="s">
        <v>95</v>
      </c>
      <c r="C334" s="67" t="s">
        <v>99</v>
      </c>
      <c r="D334" s="18">
        <v>4</v>
      </c>
      <c r="E334" s="19"/>
      <c r="F334" s="23"/>
      <c r="G334" s="80"/>
      <c r="H334" s="5"/>
      <c r="I334" s="5"/>
      <c r="J334" s="5"/>
    </row>
    <row r="335" spans="1:10" ht="52.8">
      <c r="A335" s="31" t="s">
        <v>483</v>
      </c>
      <c r="B335" s="62" t="s">
        <v>86</v>
      </c>
      <c r="C335" s="67" t="s">
        <v>99</v>
      </c>
      <c r="D335" s="18">
        <v>1</v>
      </c>
      <c r="E335" s="19"/>
      <c r="F335" s="23"/>
      <c r="G335" s="80"/>
      <c r="H335" s="5"/>
      <c r="I335" s="5"/>
      <c r="J335" s="5"/>
    </row>
    <row r="336" spans="1:10" ht="39.6">
      <c r="A336" s="31" t="s">
        <v>484</v>
      </c>
      <c r="B336" s="62" t="s">
        <v>220</v>
      </c>
      <c r="C336" s="67" t="s">
        <v>99</v>
      </c>
      <c r="D336" s="18">
        <v>8</v>
      </c>
      <c r="E336" s="19"/>
      <c r="F336" s="23"/>
      <c r="G336" s="80"/>
      <c r="H336" s="5"/>
      <c r="I336" s="5"/>
      <c r="J336" s="5"/>
    </row>
    <row r="337" spans="1:10" ht="78" customHeight="1">
      <c r="A337" s="31" t="s">
        <v>485</v>
      </c>
      <c r="B337" s="62" t="s">
        <v>97</v>
      </c>
      <c r="C337" s="67" t="s">
        <v>99</v>
      </c>
      <c r="D337" s="18">
        <v>1</v>
      </c>
      <c r="E337" s="19"/>
      <c r="F337" s="23"/>
      <c r="G337" s="80"/>
      <c r="H337" s="5"/>
      <c r="I337" s="5"/>
      <c r="J337" s="5"/>
    </row>
    <row r="338" spans="1:10" ht="52.8">
      <c r="A338" s="31" t="s">
        <v>486</v>
      </c>
      <c r="B338" s="62" t="s">
        <v>221</v>
      </c>
      <c r="C338" s="67" t="s">
        <v>99</v>
      </c>
      <c r="D338" s="18">
        <v>1</v>
      </c>
      <c r="E338" s="19"/>
      <c r="F338" s="23"/>
      <c r="G338" s="80"/>
      <c r="H338" s="5"/>
      <c r="I338" s="5"/>
      <c r="J338" s="5"/>
    </row>
    <row r="339" spans="1:10" ht="52.8">
      <c r="A339" s="31" t="s">
        <v>487</v>
      </c>
      <c r="B339" s="62" t="s">
        <v>222</v>
      </c>
      <c r="C339" s="67" t="s">
        <v>99</v>
      </c>
      <c r="D339" s="18">
        <v>1</v>
      </c>
      <c r="E339" s="19"/>
      <c r="F339" s="23"/>
      <c r="G339" s="80"/>
      <c r="H339" s="5"/>
      <c r="I339" s="5"/>
      <c r="J339" s="5"/>
    </row>
    <row r="340" spans="1:10" ht="39.6">
      <c r="A340" s="31" t="s">
        <v>488</v>
      </c>
      <c r="B340" s="62" t="s">
        <v>223</v>
      </c>
      <c r="C340" s="67" t="s">
        <v>99</v>
      </c>
      <c r="D340" s="18">
        <v>1</v>
      </c>
      <c r="E340" s="19"/>
      <c r="F340" s="23"/>
      <c r="G340" s="80"/>
      <c r="H340" s="5"/>
      <c r="I340" s="5"/>
      <c r="J340" s="5"/>
    </row>
    <row r="341" spans="1:10" ht="66">
      <c r="A341" s="31" t="s">
        <v>489</v>
      </c>
      <c r="B341" s="62" t="s">
        <v>224</v>
      </c>
      <c r="C341" s="67" t="s">
        <v>99</v>
      </c>
      <c r="D341" s="18">
        <v>1</v>
      </c>
      <c r="E341" s="19"/>
      <c r="F341" s="23"/>
      <c r="G341" s="80"/>
      <c r="H341" s="5"/>
      <c r="I341" s="5"/>
      <c r="J341" s="5"/>
    </row>
    <row r="342" spans="1:10">
      <c r="A342" s="69">
        <v>5.7</v>
      </c>
      <c r="B342" s="91" t="s">
        <v>226</v>
      </c>
      <c r="C342" s="91"/>
      <c r="D342" s="91"/>
      <c r="E342" s="91"/>
      <c r="F342" s="91"/>
      <c r="G342" s="80"/>
      <c r="H342" s="5"/>
      <c r="I342" s="5"/>
      <c r="J342" s="5"/>
    </row>
    <row r="343" spans="1:10" ht="52.8">
      <c r="A343" s="67" t="s">
        <v>490</v>
      </c>
      <c r="B343" s="62" t="s">
        <v>227</v>
      </c>
      <c r="C343" s="67" t="s">
        <v>99</v>
      </c>
      <c r="D343" s="18">
        <v>1</v>
      </c>
      <c r="E343" s="19"/>
      <c r="F343" s="23"/>
      <c r="G343" s="80"/>
      <c r="H343" s="5"/>
      <c r="I343" s="5"/>
      <c r="J343" s="5"/>
    </row>
    <row r="344" spans="1:10" ht="26.4">
      <c r="A344" s="67" t="s">
        <v>491</v>
      </c>
      <c r="B344" s="62" t="s">
        <v>228</v>
      </c>
      <c r="C344" s="67" t="s">
        <v>99</v>
      </c>
      <c r="D344" s="18">
        <v>1</v>
      </c>
      <c r="E344" s="19"/>
      <c r="F344" s="23"/>
      <c r="G344" s="80"/>
      <c r="H344" s="5"/>
      <c r="I344" s="5"/>
      <c r="J344" s="5"/>
    </row>
    <row r="345" spans="1:10" ht="26.4">
      <c r="A345" s="67" t="s">
        <v>492</v>
      </c>
      <c r="B345" s="62" t="s">
        <v>229</v>
      </c>
      <c r="C345" s="67" t="s">
        <v>99</v>
      </c>
      <c r="D345" s="18">
        <v>2</v>
      </c>
      <c r="E345" s="19"/>
      <c r="F345" s="23"/>
      <c r="G345" s="80"/>
      <c r="H345" s="5"/>
      <c r="I345" s="5"/>
      <c r="J345" s="5"/>
    </row>
    <row r="346" spans="1:10" ht="65.55" customHeight="1">
      <c r="A346" s="67" t="s">
        <v>493</v>
      </c>
      <c r="B346" s="62" t="s">
        <v>230</v>
      </c>
      <c r="C346" s="67" t="s">
        <v>152</v>
      </c>
      <c r="D346" s="18">
        <v>100</v>
      </c>
      <c r="E346" s="19"/>
      <c r="F346" s="23"/>
      <c r="G346" s="80"/>
      <c r="H346" s="5"/>
      <c r="I346" s="5"/>
      <c r="J346" s="5"/>
    </row>
    <row r="347" spans="1:10" ht="39.6">
      <c r="A347" s="67" t="s">
        <v>494</v>
      </c>
      <c r="B347" s="62" t="s">
        <v>231</v>
      </c>
      <c r="C347" s="67" t="s">
        <v>99</v>
      </c>
      <c r="D347" s="18">
        <v>3</v>
      </c>
      <c r="E347" s="19"/>
      <c r="F347" s="23"/>
      <c r="G347" s="80"/>
      <c r="H347" s="5"/>
      <c r="I347" s="5"/>
      <c r="J347" s="5"/>
    </row>
    <row r="348" spans="1:10">
      <c r="A348" s="69">
        <v>5.8</v>
      </c>
      <c r="B348" s="91" t="s">
        <v>232</v>
      </c>
      <c r="C348" s="91"/>
      <c r="D348" s="91"/>
      <c r="E348" s="91"/>
      <c r="F348" s="91"/>
      <c r="G348" s="80"/>
      <c r="H348" s="5"/>
      <c r="I348" s="5"/>
      <c r="J348" s="5"/>
    </row>
    <row r="349" spans="1:10" ht="79.2">
      <c r="A349" s="67" t="s">
        <v>495</v>
      </c>
      <c r="B349" s="62" t="s">
        <v>233</v>
      </c>
      <c r="C349" s="67" t="s">
        <v>152</v>
      </c>
      <c r="D349" s="18">
        <v>100</v>
      </c>
      <c r="E349" s="19"/>
      <c r="F349" s="23"/>
      <c r="G349" s="80"/>
      <c r="H349" s="5"/>
      <c r="I349" s="5"/>
      <c r="J349" s="5"/>
    </row>
    <row r="350" spans="1:10" ht="39.6">
      <c r="A350" s="67" t="s">
        <v>496</v>
      </c>
      <c r="B350" s="62" t="s">
        <v>234</v>
      </c>
      <c r="C350" s="67" t="s">
        <v>99</v>
      </c>
      <c r="D350" s="18">
        <v>1</v>
      </c>
      <c r="E350" s="19"/>
      <c r="F350" s="23"/>
      <c r="G350" s="80"/>
      <c r="H350" s="5"/>
      <c r="I350" s="5"/>
      <c r="J350" s="5"/>
    </row>
    <row r="351" spans="1:10" ht="39.6">
      <c r="A351" s="67" t="s">
        <v>497</v>
      </c>
      <c r="B351" s="62" t="s">
        <v>235</v>
      </c>
      <c r="C351" s="67" t="s">
        <v>16</v>
      </c>
      <c r="D351" s="18">
        <v>1</v>
      </c>
      <c r="E351" s="19"/>
      <c r="F351" s="23"/>
      <c r="G351" s="80"/>
      <c r="H351" s="5"/>
      <c r="I351" s="5"/>
      <c r="J351" s="5"/>
    </row>
    <row r="352" spans="1:10">
      <c r="A352" s="26">
        <v>6</v>
      </c>
      <c r="B352" s="107" t="s">
        <v>46</v>
      </c>
      <c r="C352" s="107"/>
      <c r="D352" s="107"/>
      <c r="E352" s="107"/>
      <c r="F352" s="107"/>
      <c r="G352" s="27"/>
      <c r="H352" s="5"/>
      <c r="I352" s="5"/>
      <c r="J352" s="5"/>
    </row>
    <row r="353" spans="1:11" ht="26.4">
      <c r="A353" s="28">
        <v>6.1</v>
      </c>
      <c r="B353" s="34" t="s">
        <v>47</v>
      </c>
      <c r="C353" s="29" t="s">
        <v>48</v>
      </c>
      <c r="D353" s="35">
        <v>1</v>
      </c>
      <c r="E353" s="30"/>
      <c r="F353" s="30"/>
      <c r="G353" s="97"/>
      <c r="H353" s="5"/>
      <c r="I353" s="5"/>
      <c r="J353" s="5"/>
    </row>
    <row r="354" spans="1:11" ht="39.6">
      <c r="A354" s="28">
        <v>6.2</v>
      </c>
      <c r="B354" s="34" t="s">
        <v>49</v>
      </c>
      <c r="C354" s="29" t="s">
        <v>48</v>
      </c>
      <c r="D354" s="35">
        <v>1</v>
      </c>
      <c r="E354" s="30"/>
      <c r="F354" s="30"/>
      <c r="G354" s="97"/>
      <c r="H354" s="5"/>
      <c r="I354" s="5"/>
      <c r="J354" s="5"/>
    </row>
    <row r="355" spans="1:11">
      <c r="A355" s="28">
        <v>6.3</v>
      </c>
      <c r="B355" s="34" t="s">
        <v>50</v>
      </c>
      <c r="C355" s="29" t="s">
        <v>48</v>
      </c>
      <c r="D355" s="35">
        <v>1</v>
      </c>
      <c r="E355" s="30"/>
      <c r="F355" s="30"/>
      <c r="G355" s="97"/>
      <c r="H355" s="5"/>
      <c r="I355" s="5"/>
      <c r="J355" s="5"/>
    </row>
    <row r="356" spans="1:11" ht="26.4">
      <c r="A356" s="28">
        <v>6.4</v>
      </c>
      <c r="B356" s="34" t="s">
        <v>51</v>
      </c>
      <c r="C356" s="29" t="s">
        <v>48</v>
      </c>
      <c r="D356" s="35">
        <v>1</v>
      </c>
      <c r="E356" s="30"/>
      <c r="F356" s="30"/>
      <c r="G356" s="97"/>
      <c r="H356" s="5"/>
      <c r="I356" s="5"/>
      <c r="J356" s="5"/>
    </row>
    <row r="357" spans="1:11" ht="132">
      <c r="A357" s="28"/>
      <c r="B357" s="88" t="s">
        <v>569</v>
      </c>
      <c r="C357" s="29"/>
      <c r="D357" s="35"/>
      <c r="E357" s="30"/>
      <c r="F357" s="30"/>
      <c r="G357" s="87"/>
      <c r="H357" s="5"/>
      <c r="I357" s="5"/>
      <c r="J357" s="5"/>
    </row>
    <row r="358" spans="1:11" ht="19.95" customHeight="1">
      <c r="A358" s="113" t="s">
        <v>52</v>
      </c>
      <c r="B358" s="113"/>
      <c r="C358" s="113"/>
      <c r="D358" s="113"/>
      <c r="E358" s="113"/>
      <c r="F358" s="113"/>
      <c r="G358" s="84"/>
      <c r="I358" s="6"/>
      <c r="K358" s="5"/>
    </row>
    <row r="359" spans="1:11" ht="15" customHeight="1">
      <c r="A359" s="113" t="s">
        <v>579</v>
      </c>
      <c r="B359" s="113"/>
      <c r="C359" s="113"/>
      <c r="D359" s="113"/>
      <c r="E359" s="113"/>
      <c r="F359" s="113"/>
      <c r="G359" s="36"/>
      <c r="H359" s="6"/>
      <c r="I359" s="83"/>
      <c r="K359" s="5"/>
    </row>
    <row r="360" spans="1:11" ht="15" customHeight="1">
      <c r="A360" s="113" t="s">
        <v>578</v>
      </c>
      <c r="B360" s="113"/>
      <c r="C360" s="113"/>
      <c r="D360" s="113"/>
      <c r="E360" s="113"/>
      <c r="F360" s="113"/>
      <c r="G360" s="36"/>
      <c r="H360" s="5"/>
      <c r="I360" s="5"/>
      <c r="K360" s="5"/>
    </row>
    <row r="361" spans="1:11" ht="15" customHeight="1">
      <c r="A361" s="113" t="s">
        <v>53</v>
      </c>
      <c r="B361" s="113"/>
      <c r="C361" s="113"/>
      <c r="D361" s="113"/>
      <c r="E361" s="113"/>
      <c r="F361" s="113"/>
      <c r="G361" s="36"/>
      <c r="K361" s="5"/>
    </row>
    <row r="362" spans="1:11" ht="15" customHeight="1">
      <c r="A362" s="113" t="s">
        <v>577</v>
      </c>
      <c r="B362" s="113"/>
      <c r="C362" s="113"/>
      <c r="D362" s="113"/>
      <c r="E362" s="113"/>
      <c r="F362" s="113"/>
      <c r="G362" s="36"/>
      <c r="K362" s="5"/>
    </row>
    <row r="363" spans="1:11" ht="12.75" customHeight="1">
      <c r="A363" s="113" t="s">
        <v>54</v>
      </c>
      <c r="B363" s="113"/>
      <c r="C363" s="113"/>
      <c r="D363" s="113"/>
      <c r="E363" s="113"/>
      <c r="F363" s="113"/>
      <c r="G363" s="36"/>
      <c r="I363" s="5"/>
      <c r="K363" s="5"/>
    </row>
    <row r="364" spans="1:11" ht="27.75" customHeight="1">
      <c r="A364" s="113" t="s">
        <v>580</v>
      </c>
      <c r="B364" s="113"/>
      <c r="C364" s="113"/>
      <c r="D364" s="113"/>
      <c r="E364" s="113"/>
      <c r="F364" s="113"/>
      <c r="G364" s="40"/>
      <c r="K364" s="5"/>
    </row>
    <row r="365" spans="1:11" ht="12.75" customHeight="1">
      <c r="A365" s="114" t="s">
        <v>55</v>
      </c>
      <c r="B365" s="114"/>
      <c r="C365" s="114"/>
      <c r="D365" s="114"/>
      <c r="E365" s="114"/>
      <c r="F365" s="114"/>
      <c r="G365" s="37"/>
      <c r="I365" s="5"/>
      <c r="K365" s="5"/>
    </row>
    <row r="366" spans="1:11">
      <c r="I366" s="5"/>
    </row>
    <row r="368" spans="1:11">
      <c r="I368" s="5"/>
    </row>
    <row r="371" spans="7:9">
      <c r="I371" s="1" t="s">
        <v>56</v>
      </c>
    </row>
    <row r="372" spans="7:9">
      <c r="G372" s="2" t="s">
        <v>57</v>
      </c>
    </row>
  </sheetData>
  <mergeCells count="99">
    <mergeCell ref="B16:F16"/>
    <mergeCell ref="B58:F58"/>
    <mergeCell ref="A364:F364"/>
    <mergeCell ref="A365:F365"/>
    <mergeCell ref="A358:F358"/>
    <mergeCell ref="A360:F360"/>
    <mergeCell ref="A361:F361"/>
    <mergeCell ref="A362:F362"/>
    <mergeCell ref="A363:F363"/>
    <mergeCell ref="A359:F359"/>
    <mergeCell ref="B196:F196"/>
    <mergeCell ref="B342:F342"/>
    <mergeCell ref="G8:G16"/>
    <mergeCell ref="B310:F310"/>
    <mergeCell ref="B125:F125"/>
    <mergeCell ref="B14:F14"/>
    <mergeCell ref="B8:F8"/>
    <mergeCell ref="B204:F204"/>
    <mergeCell ref="B215:F215"/>
    <mergeCell ref="B160:F160"/>
    <mergeCell ref="B126:F126"/>
    <mergeCell ref="B221:F221"/>
    <mergeCell ref="B164:F164"/>
    <mergeCell ref="B179:F179"/>
    <mergeCell ref="B182:F182"/>
    <mergeCell ref="B186:F186"/>
    <mergeCell ref="B135:F135"/>
    <mergeCell ref="B139:F139"/>
    <mergeCell ref="B232:F232"/>
    <mergeCell ref="A1:G1"/>
    <mergeCell ref="G353:G356"/>
    <mergeCell ref="A2:G2"/>
    <mergeCell ref="A3:G3"/>
    <mergeCell ref="A4:G4"/>
    <mergeCell ref="A5:G5"/>
    <mergeCell ref="B352:F352"/>
    <mergeCell ref="B290:F290"/>
    <mergeCell ref="B298:F298"/>
    <mergeCell ref="B311:F311"/>
    <mergeCell ref="B328:F328"/>
    <mergeCell ref="B7:F7"/>
    <mergeCell ref="B17:F17"/>
    <mergeCell ref="B348:F348"/>
    <mergeCell ref="B255:F255"/>
    <mergeCell ref="B304:F304"/>
    <mergeCell ref="A309:F309"/>
    <mergeCell ref="B316:F316"/>
    <mergeCell ref="B318:F318"/>
    <mergeCell ref="B285:F285"/>
    <mergeCell ref="B324:F324"/>
    <mergeCell ref="B314:F314"/>
    <mergeCell ref="B289:F289"/>
    <mergeCell ref="B34:F34"/>
    <mergeCell ref="B45:F45"/>
    <mergeCell ref="B47:F47"/>
    <mergeCell ref="B52:F52"/>
    <mergeCell ref="B108:F108"/>
    <mergeCell ref="B55:F55"/>
    <mergeCell ref="B60:F60"/>
    <mergeCell ref="B66:F66"/>
    <mergeCell ref="B68:F68"/>
    <mergeCell ref="B71:F71"/>
    <mergeCell ref="B82:F82"/>
    <mergeCell ref="B85:F85"/>
    <mergeCell ref="B90:F90"/>
    <mergeCell ref="B93:F93"/>
    <mergeCell ref="B94:F94"/>
    <mergeCell ref="B97:F97"/>
    <mergeCell ref="B19:F19"/>
    <mergeCell ref="B22:F22"/>
    <mergeCell ref="B24:F24"/>
    <mergeCell ref="B29:F29"/>
    <mergeCell ref="B31:F31"/>
    <mergeCell ref="B171:F171"/>
    <mergeCell ref="B199:F199"/>
    <mergeCell ref="B234:F234"/>
    <mergeCell ref="B151:F151"/>
    <mergeCell ref="B99:F99"/>
    <mergeCell ref="B101:F101"/>
    <mergeCell ref="B157:F157"/>
    <mergeCell ref="B161:F161"/>
    <mergeCell ref="B222:F222"/>
    <mergeCell ref="B225:F225"/>
    <mergeCell ref="B111:F111"/>
    <mergeCell ref="B116:F116"/>
    <mergeCell ref="B127:F127"/>
    <mergeCell ref="B144:F144"/>
    <mergeCell ref="B147:F147"/>
    <mergeCell ref="B130:F130"/>
    <mergeCell ref="B239:F239"/>
    <mergeCell ref="B230:F230"/>
    <mergeCell ref="B242:F242"/>
    <mergeCell ref="B246:F246"/>
    <mergeCell ref="B274:F274"/>
    <mergeCell ref="B256:F256"/>
    <mergeCell ref="B259:F259"/>
    <mergeCell ref="B264:F264"/>
    <mergeCell ref="B267:F267"/>
    <mergeCell ref="B270:F270"/>
  </mergeCells>
  <phoneticPr fontId="55" type="noConversion"/>
  <printOptions horizontalCentered="1"/>
  <pageMargins left="0.23622047244094491" right="0.23622047244094491" top="0.74803149606299213" bottom="0.74803149606299213" header="0.31496062992125984" footer="0.31496062992125984"/>
  <pageSetup scale="88" fitToHeight="30" orientation="portrait" r:id="rId1"/>
  <rowBreaks count="1" manualBreakCount="1">
    <brk id="3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LISTADO DE CANTIDADES</vt:lpstr>
      <vt:lpstr>'LISTADO DE CANTIDADES'!Print_Area</vt:lpstr>
      <vt:lpstr>'LISTADO DE CANTIDADES'!Print_Titles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Maryxenia de Salazar</dc:creator>
  <cp:keywords/>
  <dc:description/>
  <cp:lastModifiedBy>Marine ..</cp:lastModifiedBy>
  <cp:revision/>
  <cp:lastPrinted>2024-04-16T23:03:21Z</cp:lastPrinted>
  <dcterms:created xsi:type="dcterms:W3CDTF">2019-08-27T16:07:00Z</dcterms:created>
  <dcterms:modified xsi:type="dcterms:W3CDTF">2024-04-16T23:24:50Z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1033-11.2.0.9031</vt:lpwstr>
  </property>
  <property fmtid="{D5CDD505-2E9C-101B-9397-08002B2CF9AE}" pid="3" name="MSIP_Label_1127a2b6-15f0-419d-9b28-c70a2bd9d8e7_Enabled">
    <vt:lpwstr>true</vt:lpwstr>
  </property>
  <property fmtid="{D5CDD505-2E9C-101B-9397-08002B2CF9AE}" pid="4" name="MSIP_Label_1127a2b6-15f0-419d-9b28-c70a2bd9d8e7_SetDate">
    <vt:lpwstr>2023-01-10T15:48:45Z</vt:lpwstr>
  </property>
  <property fmtid="{D5CDD505-2E9C-101B-9397-08002B2CF9AE}" pid="5" name="MSIP_Label_1127a2b6-15f0-419d-9b28-c70a2bd9d8e7_Method">
    <vt:lpwstr>Standard</vt:lpwstr>
  </property>
  <property fmtid="{D5CDD505-2E9C-101B-9397-08002B2CF9AE}" pid="6" name="MSIP_Label_1127a2b6-15f0-419d-9b28-c70a2bd9d8e7_Name">
    <vt:lpwstr>defa4170-0d19-0005-0004-bc88714345d2</vt:lpwstr>
  </property>
  <property fmtid="{D5CDD505-2E9C-101B-9397-08002B2CF9AE}" pid="7" name="MSIP_Label_1127a2b6-15f0-419d-9b28-c70a2bd9d8e7_SiteId">
    <vt:lpwstr>72c26e03-2318-442a-ad4d-dd5408fdc373</vt:lpwstr>
  </property>
  <property fmtid="{D5CDD505-2E9C-101B-9397-08002B2CF9AE}" pid="8" name="MSIP_Label_1127a2b6-15f0-419d-9b28-c70a2bd9d8e7_ActionId">
    <vt:lpwstr>4c7a3721-eb78-4f69-8482-19c15be71251</vt:lpwstr>
  </property>
  <property fmtid="{D5CDD505-2E9C-101B-9397-08002B2CF9AE}" pid="9" name="MSIP_Label_1127a2b6-15f0-419d-9b28-c70a2bd9d8e7_ContentBits">
    <vt:lpwstr>0</vt:lpwstr>
  </property>
</Properties>
</file>